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åre orsvik\Documents\NetObjects Fusion 2015\User Sites\Sund Hjortevald 20160802\2017\"/>
    </mc:Choice>
  </mc:AlternateContent>
  <bookViews>
    <workbookView xWindow="0" yWindow="0" windowWidth="28800" windowHeight="12675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8" i="1"/>
  <c r="G38" i="1" s="1"/>
  <c r="F37" i="1"/>
  <c r="G37" i="1" s="1"/>
  <c r="F36" i="1"/>
  <c r="G36" i="1" s="1"/>
  <c r="F35" i="1"/>
  <c r="G35" i="1" s="1"/>
  <c r="F34" i="1"/>
  <c r="G34" i="1" s="1"/>
  <c r="I30" i="1"/>
  <c r="H30" i="1"/>
  <c r="G30" i="1"/>
  <c r="E30" i="1"/>
  <c r="I29" i="1"/>
  <c r="H29" i="1"/>
  <c r="G29" i="1"/>
  <c r="F29" i="1"/>
  <c r="E29" i="1"/>
  <c r="D29" i="1"/>
  <c r="D31" i="1" s="1"/>
  <c r="C29" i="1"/>
  <c r="J28" i="1"/>
  <c r="J27" i="1"/>
  <c r="J26" i="1"/>
  <c r="J25" i="1"/>
  <c r="B25" i="1"/>
  <c r="J24" i="1"/>
  <c r="J23" i="1"/>
  <c r="B23" i="1"/>
  <c r="J22" i="1"/>
  <c r="J21" i="1"/>
  <c r="B21" i="1"/>
  <c r="J20" i="1"/>
  <c r="J19" i="1"/>
  <c r="J18" i="1"/>
  <c r="J17" i="1"/>
  <c r="J16" i="1"/>
  <c r="J15" i="1"/>
  <c r="J14" i="1"/>
  <c r="J13" i="1"/>
  <c r="J12" i="1"/>
  <c r="B12" i="1"/>
  <c r="J11" i="1"/>
  <c r="J10" i="1"/>
  <c r="D10" i="1"/>
  <c r="D32" i="1" s="1"/>
  <c r="B10" i="1"/>
  <c r="J9" i="1"/>
  <c r="B9" i="1"/>
  <c r="J8" i="1"/>
  <c r="B8" i="1"/>
  <c r="B29" i="1" s="1"/>
  <c r="B43" i="1" s="1"/>
  <c r="J7" i="1"/>
  <c r="J6" i="1"/>
  <c r="J5" i="1"/>
  <c r="J4" i="1"/>
  <c r="J3" i="1"/>
  <c r="J29" i="1" s="1"/>
  <c r="H31" i="1" l="1"/>
  <c r="G31" i="1"/>
  <c r="F31" i="1"/>
  <c r="E31" i="1"/>
  <c r="J31" i="1" s="1"/>
  <c r="I31" i="1"/>
  <c r="G39" i="1"/>
  <c r="F30" i="1"/>
  <c r="D30" i="1" s="1"/>
  <c r="J30" i="1" l="1"/>
</calcChain>
</file>

<file path=xl/sharedStrings.xml><?xml version="1.0" encoding="utf-8"?>
<sst xmlns="http://schemas.openxmlformats.org/spreadsheetml/2006/main" count="54" uniqueCount="53">
  <si>
    <t>Jaktfelt</t>
  </si>
  <si>
    <t>Tildelte løyver 2007</t>
  </si>
  <si>
    <t>Kvote</t>
  </si>
  <si>
    <t xml:space="preserve">Kalv </t>
  </si>
  <si>
    <t>1 ½ år,</t>
  </si>
  <si>
    <t xml:space="preserve">1 ½ år gamle </t>
  </si>
  <si>
    <t>Eldre hodyr</t>
  </si>
  <si>
    <t>Eldre hanndyr</t>
  </si>
  <si>
    <t>Da pr jaktfelt</t>
  </si>
  <si>
    <t>hodyr</t>
  </si>
  <si>
    <t>hanndyr</t>
  </si>
  <si>
    <t>(frå 2 ½ år)</t>
  </si>
  <si>
    <t>Sum</t>
  </si>
  <si>
    <t>Indre Sund</t>
  </si>
  <si>
    <t>Tyssøy, vest på Lundanest</t>
  </si>
  <si>
    <t>Dommedal</t>
  </si>
  <si>
    <t>Kleppe/Kleppevik</t>
  </si>
  <si>
    <t>Forland</t>
  </si>
  <si>
    <t>Steinsland</t>
  </si>
  <si>
    <t>Hamre</t>
  </si>
  <si>
    <t>Bakka</t>
  </si>
  <si>
    <t>Berge</t>
  </si>
  <si>
    <t>Vorland</t>
  </si>
  <si>
    <t>Tveit</t>
  </si>
  <si>
    <t>Skoge/Hammersland</t>
  </si>
  <si>
    <t>Eide og Spilde</t>
  </si>
  <si>
    <t>Kausland</t>
  </si>
  <si>
    <t>Glesnes</t>
  </si>
  <si>
    <t>Selstø/Telavåg</t>
  </si>
  <si>
    <t>Nipen</t>
  </si>
  <si>
    <t>Søndre Tolf</t>
  </si>
  <si>
    <t>Spilde Vest</t>
  </si>
  <si>
    <t xml:space="preserve">Golten </t>
  </si>
  <si>
    <t>Trellevik</t>
  </si>
  <si>
    <t>Nordre Toft</t>
  </si>
  <si>
    <t>Høiland</t>
  </si>
  <si>
    <t>Bjelkarøy/Lerøy</t>
  </si>
  <si>
    <t>Hummelsund/Sæle</t>
  </si>
  <si>
    <t>Tilleggsløyver</t>
  </si>
  <si>
    <t>Totalt:</t>
  </si>
  <si>
    <t>Tal dyr i året</t>
  </si>
  <si>
    <t>Fordeling med 1.fordelingstallet:</t>
  </si>
  <si>
    <t>Kategori</t>
  </si>
  <si>
    <t>Prosent</t>
  </si>
  <si>
    <t>Tal dyr/året</t>
  </si>
  <si>
    <t>Tal dyr i perioden</t>
  </si>
  <si>
    <t xml:space="preserve"> Kalv                                                                 22  </t>
  </si>
  <si>
    <t>1 ½ år gamle hodyr</t>
  </si>
  <si>
    <t>1 ½ år gamle hanndyr</t>
  </si>
  <si>
    <t xml:space="preserve">Eldre hodyr (2 ½ år og eldre)                         22          </t>
  </si>
  <si>
    <r>
      <t>Eldre hanndyr (2 ½ år og eldre)</t>
    </r>
    <r>
      <rPr>
        <b/>
        <sz val="12"/>
        <rFont val="Times New Roman"/>
        <family val="1"/>
      </rPr>
      <t xml:space="preserve"> </t>
    </r>
  </si>
  <si>
    <t>Samla areal Sund kommune</t>
  </si>
  <si>
    <t>Jaktbart areal: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</si>
</sst>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\ %"/>
    <numFmt numFmtId="165" formatCode="0.00%"/>
  </numFmts>
  <fonts count="9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3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1" xfId="0" applyFont="1" applyBorder="1"/>
    <xf numFmtId="0" fontId="3" fillId="0" borderId="5" xfId="0" applyFont="1" applyBorder="1"/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4" borderId="0" xfId="0" applyFill="1"/>
    <xf numFmtId="1" fontId="3" fillId="0" borderId="1" xfId="0" applyNumberFormat="1" applyFont="1" applyBorder="1"/>
    <xf numFmtId="1" fontId="3" fillId="0" borderId="5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/>
    <xf numFmtId="0" fontId="2" fillId="3" borderId="8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0" xfId="0" applyFont="1" applyBorder="1"/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3" borderId="3" xfId="0" applyFill="1" applyBorder="1"/>
    <xf numFmtId="0" fontId="0" fillId="0" borderId="2" xfId="0" applyBorder="1"/>
    <xf numFmtId="0" fontId="0" fillId="0" borderId="9" xfId="0" applyBorder="1"/>
    <xf numFmtId="0" fontId="0" fillId="4" borderId="0" xfId="0" applyFill="1" applyBorder="1"/>
    <xf numFmtId="0" fontId="4" fillId="5" borderId="0" xfId="0" applyFont="1" applyFill="1" applyBorder="1" applyAlignment="1">
      <alignment vertical="top" wrapText="1"/>
    </xf>
    <xf numFmtId="0" fontId="0" fillId="5" borderId="0" xfId="0" applyFill="1"/>
    <xf numFmtId="1" fontId="0" fillId="5" borderId="0" xfId="0" applyNumberFormat="1" applyFill="1"/>
    <xf numFmtId="1" fontId="0" fillId="0" borderId="0" xfId="0" applyNumberFormat="1"/>
    <xf numFmtId="0" fontId="0" fillId="0" borderId="0" xfId="0" applyNumberFormat="1"/>
    <xf numFmtId="0" fontId="5" fillId="6" borderId="10" xfId="0" applyFont="1" applyFill="1" applyBorder="1"/>
    <xf numFmtId="0" fontId="5" fillId="6" borderId="11" xfId="0" applyFont="1" applyFill="1" applyBorder="1"/>
    <xf numFmtId="0" fontId="0" fillId="0" borderId="11" xfId="0" applyBorder="1"/>
    <xf numFmtId="0" fontId="0" fillId="0" borderId="12" xfId="0" applyBorder="1"/>
    <xf numFmtId="0" fontId="6" fillId="6" borderId="13" xfId="0" applyFont="1" applyFill="1" applyBorder="1"/>
    <xf numFmtId="0" fontId="6" fillId="6" borderId="0" xfId="0" applyFont="1" applyFill="1" applyBorder="1"/>
    <xf numFmtId="164" fontId="0" fillId="0" borderId="0" xfId="0" applyNumberFormat="1" applyBorder="1"/>
    <xf numFmtId="1" fontId="0" fillId="0" borderId="0" xfId="0" applyNumberFormat="1" applyBorder="1"/>
    <xf numFmtId="0" fontId="6" fillId="6" borderId="14" xfId="0" applyFont="1" applyFill="1" applyBorder="1"/>
    <xf numFmtId="0" fontId="0" fillId="0" borderId="14" xfId="0" applyBorder="1"/>
    <xf numFmtId="0" fontId="6" fillId="6" borderId="0" xfId="0" applyFont="1" applyFill="1"/>
    <xf numFmtId="0" fontId="6" fillId="6" borderId="15" xfId="0" applyFont="1" applyFill="1" applyBorder="1"/>
    <xf numFmtId="0" fontId="6" fillId="6" borderId="16" xfId="0" applyFont="1" applyFill="1" applyBorder="1"/>
    <xf numFmtId="164" fontId="0" fillId="0" borderId="16" xfId="0" applyNumberFormat="1" applyBorder="1"/>
    <xf numFmtId="0" fontId="8" fillId="6" borderId="16" xfId="0" applyFont="1" applyFill="1" applyBorder="1"/>
    <xf numFmtId="1" fontId="0" fillId="0" borderId="16" xfId="0" applyNumberFormat="1" applyBorder="1"/>
    <xf numFmtId="1" fontId="0" fillId="0" borderId="17" xfId="0" applyNumberFormat="1" applyBorder="1"/>
    <xf numFmtId="0" fontId="8" fillId="6" borderId="18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78" zoomScaleNormal="78" workbookViewId="0">
      <selection activeCell="I19" sqref="I19"/>
    </sheetView>
  </sheetViews>
  <sheetFormatPr baseColWidth="10" defaultRowHeight="12.75" x14ac:dyDescent="0.2"/>
  <cols>
    <col min="1" max="1" width="29.85546875" customWidth="1"/>
    <col min="2" max="2" width="11.5703125" customWidth="1"/>
    <col min="3" max="3" width="0" hidden="1" customWidth="1"/>
    <col min="4" max="4" width="9.42578125" customWidth="1"/>
    <col min="5" max="5" width="10.42578125" customWidth="1"/>
    <col min="6" max="6" width="10.7109375" customWidth="1"/>
    <col min="8" max="8" width="10.28515625" customWidth="1"/>
    <col min="10" max="10" width="8.140625" customWidth="1"/>
    <col min="257" max="257" width="29.85546875" customWidth="1"/>
    <col min="258" max="258" width="11.5703125" customWidth="1"/>
    <col min="259" max="259" width="0" hidden="1" customWidth="1"/>
    <col min="260" max="260" width="9.42578125" customWidth="1"/>
    <col min="261" max="261" width="10.42578125" customWidth="1"/>
    <col min="262" max="262" width="10.7109375" customWidth="1"/>
    <col min="264" max="264" width="10.28515625" customWidth="1"/>
    <col min="266" max="266" width="8.140625" customWidth="1"/>
    <col min="513" max="513" width="29.85546875" customWidth="1"/>
    <col min="514" max="514" width="11.5703125" customWidth="1"/>
    <col min="515" max="515" width="0" hidden="1" customWidth="1"/>
    <col min="516" max="516" width="9.42578125" customWidth="1"/>
    <col min="517" max="517" width="10.42578125" customWidth="1"/>
    <col min="518" max="518" width="10.7109375" customWidth="1"/>
    <col min="520" max="520" width="10.28515625" customWidth="1"/>
    <col min="522" max="522" width="8.140625" customWidth="1"/>
    <col min="769" max="769" width="29.85546875" customWidth="1"/>
    <col min="770" max="770" width="11.5703125" customWidth="1"/>
    <col min="771" max="771" width="0" hidden="1" customWidth="1"/>
    <col min="772" max="772" width="9.42578125" customWidth="1"/>
    <col min="773" max="773" width="10.42578125" customWidth="1"/>
    <col min="774" max="774" width="10.7109375" customWidth="1"/>
    <col min="776" max="776" width="10.28515625" customWidth="1"/>
    <col min="778" max="778" width="8.140625" customWidth="1"/>
    <col min="1025" max="1025" width="29.85546875" customWidth="1"/>
    <col min="1026" max="1026" width="11.5703125" customWidth="1"/>
    <col min="1027" max="1027" width="0" hidden="1" customWidth="1"/>
    <col min="1028" max="1028" width="9.42578125" customWidth="1"/>
    <col min="1029" max="1029" width="10.42578125" customWidth="1"/>
    <col min="1030" max="1030" width="10.7109375" customWidth="1"/>
    <col min="1032" max="1032" width="10.28515625" customWidth="1"/>
    <col min="1034" max="1034" width="8.140625" customWidth="1"/>
    <col min="1281" max="1281" width="29.85546875" customWidth="1"/>
    <col min="1282" max="1282" width="11.5703125" customWidth="1"/>
    <col min="1283" max="1283" width="0" hidden="1" customWidth="1"/>
    <col min="1284" max="1284" width="9.42578125" customWidth="1"/>
    <col min="1285" max="1285" width="10.42578125" customWidth="1"/>
    <col min="1286" max="1286" width="10.7109375" customWidth="1"/>
    <col min="1288" max="1288" width="10.28515625" customWidth="1"/>
    <col min="1290" max="1290" width="8.140625" customWidth="1"/>
    <col min="1537" max="1537" width="29.85546875" customWidth="1"/>
    <col min="1538" max="1538" width="11.5703125" customWidth="1"/>
    <col min="1539" max="1539" width="0" hidden="1" customWidth="1"/>
    <col min="1540" max="1540" width="9.42578125" customWidth="1"/>
    <col min="1541" max="1541" width="10.42578125" customWidth="1"/>
    <col min="1542" max="1542" width="10.7109375" customWidth="1"/>
    <col min="1544" max="1544" width="10.28515625" customWidth="1"/>
    <col min="1546" max="1546" width="8.140625" customWidth="1"/>
    <col min="1793" max="1793" width="29.85546875" customWidth="1"/>
    <col min="1794" max="1794" width="11.5703125" customWidth="1"/>
    <col min="1795" max="1795" width="0" hidden="1" customWidth="1"/>
    <col min="1796" max="1796" width="9.42578125" customWidth="1"/>
    <col min="1797" max="1797" width="10.42578125" customWidth="1"/>
    <col min="1798" max="1798" width="10.7109375" customWidth="1"/>
    <col min="1800" max="1800" width="10.28515625" customWidth="1"/>
    <col min="1802" max="1802" width="8.140625" customWidth="1"/>
    <col min="2049" max="2049" width="29.85546875" customWidth="1"/>
    <col min="2050" max="2050" width="11.5703125" customWidth="1"/>
    <col min="2051" max="2051" width="0" hidden="1" customWidth="1"/>
    <col min="2052" max="2052" width="9.42578125" customWidth="1"/>
    <col min="2053" max="2053" width="10.42578125" customWidth="1"/>
    <col min="2054" max="2054" width="10.7109375" customWidth="1"/>
    <col min="2056" max="2056" width="10.28515625" customWidth="1"/>
    <col min="2058" max="2058" width="8.140625" customWidth="1"/>
    <col min="2305" max="2305" width="29.85546875" customWidth="1"/>
    <col min="2306" max="2306" width="11.5703125" customWidth="1"/>
    <col min="2307" max="2307" width="0" hidden="1" customWidth="1"/>
    <col min="2308" max="2308" width="9.42578125" customWidth="1"/>
    <col min="2309" max="2309" width="10.42578125" customWidth="1"/>
    <col min="2310" max="2310" width="10.7109375" customWidth="1"/>
    <col min="2312" max="2312" width="10.28515625" customWidth="1"/>
    <col min="2314" max="2314" width="8.140625" customWidth="1"/>
    <col min="2561" max="2561" width="29.85546875" customWidth="1"/>
    <col min="2562" max="2562" width="11.5703125" customWidth="1"/>
    <col min="2563" max="2563" width="0" hidden="1" customWidth="1"/>
    <col min="2564" max="2564" width="9.42578125" customWidth="1"/>
    <col min="2565" max="2565" width="10.42578125" customWidth="1"/>
    <col min="2566" max="2566" width="10.7109375" customWidth="1"/>
    <col min="2568" max="2568" width="10.28515625" customWidth="1"/>
    <col min="2570" max="2570" width="8.140625" customWidth="1"/>
    <col min="2817" max="2817" width="29.85546875" customWidth="1"/>
    <col min="2818" max="2818" width="11.5703125" customWidth="1"/>
    <col min="2819" max="2819" width="0" hidden="1" customWidth="1"/>
    <col min="2820" max="2820" width="9.42578125" customWidth="1"/>
    <col min="2821" max="2821" width="10.42578125" customWidth="1"/>
    <col min="2822" max="2822" width="10.7109375" customWidth="1"/>
    <col min="2824" max="2824" width="10.28515625" customWidth="1"/>
    <col min="2826" max="2826" width="8.140625" customWidth="1"/>
    <col min="3073" max="3073" width="29.85546875" customWidth="1"/>
    <col min="3074" max="3074" width="11.5703125" customWidth="1"/>
    <col min="3075" max="3075" width="0" hidden="1" customWidth="1"/>
    <col min="3076" max="3076" width="9.42578125" customWidth="1"/>
    <col min="3077" max="3077" width="10.42578125" customWidth="1"/>
    <col min="3078" max="3078" width="10.7109375" customWidth="1"/>
    <col min="3080" max="3080" width="10.28515625" customWidth="1"/>
    <col min="3082" max="3082" width="8.140625" customWidth="1"/>
    <col min="3329" max="3329" width="29.85546875" customWidth="1"/>
    <col min="3330" max="3330" width="11.5703125" customWidth="1"/>
    <col min="3331" max="3331" width="0" hidden="1" customWidth="1"/>
    <col min="3332" max="3332" width="9.42578125" customWidth="1"/>
    <col min="3333" max="3333" width="10.42578125" customWidth="1"/>
    <col min="3334" max="3334" width="10.7109375" customWidth="1"/>
    <col min="3336" max="3336" width="10.28515625" customWidth="1"/>
    <col min="3338" max="3338" width="8.140625" customWidth="1"/>
    <col min="3585" max="3585" width="29.85546875" customWidth="1"/>
    <col min="3586" max="3586" width="11.5703125" customWidth="1"/>
    <col min="3587" max="3587" width="0" hidden="1" customWidth="1"/>
    <col min="3588" max="3588" width="9.42578125" customWidth="1"/>
    <col min="3589" max="3589" width="10.42578125" customWidth="1"/>
    <col min="3590" max="3590" width="10.7109375" customWidth="1"/>
    <col min="3592" max="3592" width="10.28515625" customWidth="1"/>
    <col min="3594" max="3594" width="8.140625" customWidth="1"/>
    <col min="3841" max="3841" width="29.85546875" customWidth="1"/>
    <col min="3842" max="3842" width="11.5703125" customWidth="1"/>
    <col min="3843" max="3843" width="0" hidden="1" customWidth="1"/>
    <col min="3844" max="3844" width="9.42578125" customWidth="1"/>
    <col min="3845" max="3845" width="10.42578125" customWidth="1"/>
    <col min="3846" max="3846" width="10.7109375" customWidth="1"/>
    <col min="3848" max="3848" width="10.28515625" customWidth="1"/>
    <col min="3850" max="3850" width="8.140625" customWidth="1"/>
    <col min="4097" max="4097" width="29.85546875" customWidth="1"/>
    <col min="4098" max="4098" width="11.5703125" customWidth="1"/>
    <col min="4099" max="4099" width="0" hidden="1" customWidth="1"/>
    <col min="4100" max="4100" width="9.42578125" customWidth="1"/>
    <col min="4101" max="4101" width="10.42578125" customWidth="1"/>
    <col min="4102" max="4102" width="10.7109375" customWidth="1"/>
    <col min="4104" max="4104" width="10.28515625" customWidth="1"/>
    <col min="4106" max="4106" width="8.140625" customWidth="1"/>
    <col min="4353" max="4353" width="29.85546875" customWidth="1"/>
    <col min="4354" max="4354" width="11.5703125" customWidth="1"/>
    <col min="4355" max="4355" width="0" hidden="1" customWidth="1"/>
    <col min="4356" max="4356" width="9.42578125" customWidth="1"/>
    <col min="4357" max="4357" width="10.42578125" customWidth="1"/>
    <col min="4358" max="4358" width="10.7109375" customWidth="1"/>
    <col min="4360" max="4360" width="10.28515625" customWidth="1"/>
    <col min="4362" max="4362" width="8.140625" customWidth="1"/>
    <col min="4609" max="4609" width="29.85546875" customWidth="1"/>
    <col min="4610" max="4610" width="11.5703125" customWidth="1"/>
    <col min="4611" max="4611" width="0" hidden="1" customWidth="1"/>
    <col min="4612" max="4612" width="9.42578125" customWidth="1"/>
    <col min="4613" max="4613" width="10.42578125" customWidth="1"/>
    <col min="4614" max="4614" width="10.7109375" customWidth="1"/>
    <col min="4616" max="4616" width="10.28515625" customWidth="1"/>
    <col min="4618" max="4618" width="8.140625" customWidth="1"/>
    <col min="4865" max="4865" width="29.85546875" customWidth="1"/>
    <col min="4866" max="4866" width="11.5703125" customWidth="1"/>
    <col min="4867" max="4867" width="0" hidden="1" customWidth="1"/>
    <col min="4868" max="4868" width="9.42578125" customWidth="1"/>
    <col min="4869" max="4869" width="10.42578125" customWidth="1"/>
    <col min="4870" max="4870" width="10.7109375" customWidth="1"/>
    <col min="4872" max="4872" width="10.28515625" customWidth="1"/>
    <col min="4874" max="4874" width="8.140625" customWidth="1"/>
    <col min="5121" max="5121" width="29.85546875" customWidth="1"/>
    <col min="5122" max="5122" width="11.5703125" customWidth="1"/>
    <col min="5123" max="5123" width="0" hidden="1" customWidth="1"/>
    <col min="5124" max="5124" width="9.42578125" customWidth="1"/>
    <col min="5125" max="5125" width="10.42578125" customWidth="1"/>
    <col min="5126" max="5126" width="10.7109375" customWidth="1"/>
    <col min="5128" max="5128" width="10.28515625" customWidth="1"/>
    <col min="5130" max="5130" width="8.140625" customWidth="1"/>
    <col min="5377" max="5377" width="29.85546875" customWidth="1"/>
    <col min="5378" max="5378" width="11.5703125" customWidth="1"/>
    <col min="5379" max="5379" width="0" hidden="1" customWidth="1"/>
    <col min="5380" max="5380" width="9.42578125" customWidth="1"/>
    <col min="5381" max="5381" width="10.42578125" customWidth="1"/>
    <col min="5382" max="5382" width="10.7109375" customWidth="1"/>
    <col min="5384" max="5384" width="10.28515625" customWidth="1"/>
    <col min="5386" max="5386" width="8.140625" customWidth="1"/>
    <col min="5633" max="5633" width="29.85546875" customWidth="1"/>
    <col min="5634" max="5634" width="11.5703125" customWidth="1"/>
    <col min="5635" max="5635" width="0" hidden="1" customWidth="1"/>
    <col min="5636" max="5636" width="9.42578125" customWidth="1"/>
    <col min="5637" max="5637" width="10.42578125" customWidth="1"/>
    <col min="5638" max="5638" width="10.7109375" customWidth="1"/>
    <col min="5640" max="5640" width="10.28515625" customWidth="1"/>
    <col min="5642" max="5642" width="8.140625" customWidth="1"/>
    <col min="5889" max="5889" width="29.85546875" customWidth="1"/>
    <col min="5890" max="5890" width="11.5703125" customWidth="1"/>
    <col min="5891" max="5891" width="0" hidden="1" customWidth="1"/>
    <col min="5892" max="5892" width="9.42578125" customWidth="1"/>
    <col min="5893" max="5893" width="10.42578125" customWidth="1"/>
    <col min="5894" max="5894" width="10.7109375" customWidth="1"/>
    <col min="5896" max="5896" width="10.28515625" customWidth="1"/>
    <col min="5898" max="5898" width="8.140625" customWidth="1"/>
    <col min="6145" max="6145" width="29.85546875" customWidth="1"/>
    <col min="6146" max="6146" width="11.5703125" customWidth="1"/>
    <col min="6147" max="6147" width="0" hidden="1" customWidth="1"/>
    <col min="6148" max="6148" width="9.42578125" customWidth="1"/>
    <col min="6149" max="6149" width="10.42578125" customWidth="1"/>
    <col min="6150" max="6150" width="10.7109375" customWidth="1"/>
    <col min="6152" max="6152" width="10.28515625" customWidth="1"/>
    <col min="6154" max="6154" width="8.140625" customWidth="1"/>
    <col min="6401" max="6401" width="29.85546875" customWidth="1"/>
    <col min="6402" max="6402" width="11.5703125" customWidth="1"/>
    <col min="6403" max="6403" width="0" hidden="1" customWidth="1"/>
    <col min="6404" max="6404" width="9.42578125" customWidth="1"/>
    <col min="6405" max="6405" width="10.42578125" customWidth="1"/>
    <col min="6406" max="6406" width="10.7109375" customWidth="1"/>
    <col min="6408" max="6408" width="10.28515625" customWidth="1"/>
    <col min="6410" max="6410" width="8.140625" customWidth="1"/>
    <col min="6657" max="6657" width="29.85546875" customWidth="1"/>
    <col min="6658" max="6658" width="11.5703125" customWidth="1"/>
    <col min="6659" max="6659" width="0" hidden="1" customWidth="1"/>
    <col min="6660" max="6660" width="9.42578125" customWidth="1"/>
    <col min="6661" max="6661" width="10.42578125" customWidth="1"/>
    <col min="6662" max="6662" width="10.7109375" customWidth="1"/>
    <col min="6664" max="6664" width="10.28515625" customWidth="1"/>
    <col min="6666" max="6666" width="8.140625" customWidth="1"/>
    <col min="6913" max="6913" width="29.85546875" customWidth="1"/>
    <col min="6914" max="6914" width="11.5703125" customWidth="1"/>
    <col min="6915" max="6915" width="0" hidden="1" customWidth="1"/>
    <col min="6916" max="6916" width="9.42578125" customWidth="1"/>
    <col min="6917" max="6917" width="10.42578125" customWidth="1"/>
    <col min="6918" max="6918" width="10.7109375" customWidth="1"/>
    <col min="6920" max="6920" width="10.28515625" customWidth="1"/>
    <col min="6922" max="6922" width="8.140625" customWidth="1"/>
    <col min="7169" max="7169" width="29.85546875" customWidth="1"/>
    <col min="7170" max="7170" width="11.5703125" customWidth="1"/>
    <col min="7171" max="7171" width="0" hidden="1" customWidth="1"/>
    <col min="7172" max="7172" width="9.42578125" customWidth="1"/>
    <col min="7173" max="7173" width="10.42578125" customWidth="1"/>
    <col min="7174" max="7174" width="10.7109375" customWidth="1"/>
    <col min="7176" max="7176" width="10.28515625" customWidth="1"/>
    <col min="7178" max="7178" width="8.140625" customWidth="1"/>
    <col min="7425" max="7425" width="29.85546875" customWidth="1"/>
    <col min="7426" max="7426" width="11.5703125" customWidth="1"/>
    <col min="7427" max="7427" width="0" hidden="1" customWidth="1"/>
    <col min="7428" max="7428" width="9.42578125" customWidth="1"/>
    <col min="7429" max="7429" width="10.42578125" customWidth="1"/>
    <col min="7430" max="7430" width="10.7109375" customWidth="1"/>
    <col min="7432" max="7432" width="10.28515625" customWidth="1"/>
    <col min="7434" max="7434" width="8.140625" customWidth="1"/>
    <col min="7681" max="7681" width="29.85546875" customWidth="1"/>
    <col min="7682" max="7682" width="11.5703125" customWidth="1"/>
    <col min="7683" max="7683" width="0" hidden="1" customWidth="1"/>
    <col min="7684" max="7684" width="9.42578125" customWidth="1"/>
    <col min="7685" max="7685" width="10.42578125" customWidth="1"/>
    <col min="7686" max="7686" width="10.7109375" customWidth="1"/>
    <col min="7688" max="7688" width="10.28515625" customWidth="1"/>
    <col min="7690" max="7690" width="8.140625" customWidth="1"/>
    <col min="7937" max="7937" width="29.85546875" customWidth="1"/>
    <col min="7938" max="7938" width="11.5703125" customWidth="1"/>
    <col min="7939" max="7939" width="0" hidden="1" customWidth="1"/>
    <col min="7940" max="7940" width="9.42578125" customWidth="1"/>
    <col min="7941" max="7941" width="10.42578125" customWidth="1"/>
    <col min="7942" max="7942" width="10.7109375" customWidth="1"/>
    <col min="7944" max="7944" width="10.28515625" customWidth="1"/>
    <col min="7946" max="7946" width="8.140625" customWidth="1"/>
    <col min="8193" max="8193" width="29.85546875" customWidth="1"/>
    <col min="8194" max="8194" width="11.5703125" customWidth="1"/>
    <col min="8195" max="8195" width="0" hidden="1" customWidth="1"/>
    <col min="8196" max="8196" width="9.42578125" customWidth="1"/>
    <col min="8197" max="8197" width="10.42578125" customWidth="1"/>
    <col min="8198" max="8198" width="10.7109375" customWidth="1"/>
    <col min="8200" max="8200" width="10.28515625" customWidth="1"/>
    <col min="8202" max="8202" width="8.140625" customWidth="1"/>
    <col min="8449" max="8449" width="29.85546875" customWidth="1"/>
    <col min="8450" max="8450" width="11.5703125" customWidth="1"/>
    <col min="8451" max="8451" width="0" hidden="1" customWidth="1"/>
    <col min="8452" max="8452" width="9.42578125" customWidth="1"/>
    <col min="8453" max="8453" width="10.42578125" customWidth="1"/>
    <col min="8454" max="8454" width="10.7109375" customWidth="1"/>
    <col min="8456" max="8456" width="10.28515625" customWidth="1"/>
    <col min="8458" max="8458" width="8.140625" customWidth="1"/>
    <col min="8705" max="8705" width="29.85546875" customWidth="1"/>
    <col min="8706" max="8706" width="11.5703125" customWidth="1"/>
    <col min="8707" max="8707" width="0" hidden="1" customWidth="1"/>
    <col min="8708" max="8708" width="9.42578125" customWidth="1"/>
    <col min="8709" max="8709" width="10.42578125" customWidth="1"/>
    <col min="8710" max="8710" width="10.7109375" customWidth="1"/>
    <col min="8712" max="8712" width="10.28515625" customWidth="1"/>
    <col min="8714" max="8714" width="8.140625" customWidth="1"/>
    <col min="8961" max="8961" width="29.85546875" customWidth="1"/>
    <col min="8962" max="8962" width="11.5703125" customWidth="1"/>
    <col min="8963" max="8963" width="0" hidden="1" customWidth="1"/>
    <col min="8964" max="8964" width="9.42578125" customWidth="1"/>
    <col min="8965" max="8965" width="10.42578125" customWidth="1"/>
    <col min="8966" max="8966" width="10.7109375" customWidth="1"/>
    <col min="8968" max="8968" width="10.28515625" customWidth="1"/>
    <col min="8970" max="8970" width="8.140625" customWidth="1"/>
    <col min="9217" max="9217" width="29.85546875" customWidth="1"/>
    <col min="9218" max="9218" width="11.5703125" customWidth="1"/>
    <col min="9219" max="9219" width="0" hidden="1" customWidth="1"/>
    <col min="9220" max="9220" width="9.42578125" customWidth="1"/>
    <col min="9221" max="9221" width="10.42578125" customWidth="1"/>
    <col min="9222" max="9222" width="10.7109375" customWidth="1"/>
    <col min="9224" max="9224" width="10.28515625" customWidth="1"/>
    <col min="9226" max="9226" width="8.140625" customWidth="1"/>
    <col min="9473" max="9473" width="29.85546875" customWidth="1"/>
    <col min="9474" max="9474" width="11.5703125" customWidth="1"/>
    <col min="9475" max="9475" width="0" hidden="1" customWidth="1"/>
    <col min="9476" max="9476" width="9.42578125" customWidth="1"/>
    <col min="9477" max="9477" width="10.42578125" customWidth="1"/>
    <col min="9478" max="9478" width="10.7109375" customWidth="1"/>
    <col min="9480" max="9480" width="10.28515625" customWidth="1"/>
    <col min="9482" max="9482" width="8.140625" customWidth="1"/>
    <col min="9729" max="9729" width="29.85546875" customWidth="1"/>
    <col min="9730" max="9730" width="11.5703125" customWidth="1"/>
    <col min="9731" max="9731" width="0" hidden="1" customWidth="1"/>
    <col min="9732" max="9732" width="9.42578125" customWidth="1"/>
    <col min="9733" max="9733" width="10.42578125" customWidth="1"/>
    <col min="9734" max="9734" width="10.7109375" customWidth="1"/>
    <col min="9736" max="9736" width="10.28515625" customWidth="1"/>
    <col min="9738" max="9738" width="8.140625" customWidth="1"/>
    <col min="9985" max="9985" width="29.85546875" customWidth="1"/>
    <col min="9986" max="9986" width="11.5703125" customWidth="1"/>
    <col min="9987" max="9987" width="0" hidden="1" customWidth="1"/>
    <col min="9988" max="9988" width="9.42578125" customWidth="1"/>
    <col min="9989" max="9989" width="10.42578125" customWidth="1"/>
    <col min="9990" max="9990" width="10.7109375" customWidth="1"/>
    <col min="9992" max="9992" width="10.28515625" customWidth="1"/>
    <col min="9994" max="9994" width="8.140625" customWidth="1"/>
    <col min="10241" max="10241" width="29.85546875" customWidth="1"/>
    <col min="10242" max="10242" width="11.5703125" customWidth="1"/>
    <col min="10243" max="10243" width="0" hidden="1" customWidth="1"/>
    <col min="10244" max="10244" width="9.42578125" customWidth="1"/>
    <col min="10245" max="10245" width="10.42578125" customWidth="1"/>
    <col min="10246" max="10246" width="10.7109375" customWidth="1"/>
    <col min="10248" max="10248" width="10.28515625" customWidth="1"/>
    <col min="10250" max="10250" width="8.140625" customWidth="1"/>
    <col min="10497" max="10497" width="29.85546875" customWidth="1"/>
    <col min="10498" max="10498" width="11.5703125" customWidth="1"/>
    <col min="10499" max="10499" width="0" hidden="1" customWidth="1"/>
    <col min="10500" max="10500" width="9.42578125" customWidth="1"/>
    <col min="10501" max="10501" width="10.42578125" customWidth="1"/>
    <col min="10502" max="10502" width="10.7109375" customWidth="1"/>
    <col min="10504" max="10504" width="10.28515625" customWidth="1"/>
    <col min="10506" max="10506" width="8.140625" customWidth="1"/>
    <col min="10753" max="10753" width="29.85546875" customWidth="1"/>
    <col min="10754" max="10754" width="11.5703125" customWidth="1"/>
    <col min="10755" max="10755" width="0" hidden="1" customWidth="1"/>
    <col min="10756" max="10756" width="9.42578125" customWidth="1"/>
    <col min="10757" max="10757" width="10.42578125" customWidth="1"/>
    <col min="10758" max="10758" width="10.7109375" customWidth="1"/>
    <col min="10760" max="10760" width="10.28515625" customWidth="1"/>
    <col min="10762" max="10762" width="8.140625" customWidth="1"/>
    <col min="11009" max="11009" width="29.85546875" customWidth="1"/>
    <col min="11010" max="11010" width="11.5703125" customWidth="1"/>
    <col min="11011" max="11011" width="0" hidden="1" customWidth="1"/>
    <col min="11012" max="11012" width="9.42578125" customWidth="1"/>
    <col min="11013" max="11013" width="10.42578125" customWidth="1"/>
    <col min="11014" max="11014" width="10.7109375" customWidth="1"/>
    <col min="11016" max="11016" width="10.28515625" customWidth="1"/>
    <col min="11018" max="11018" width="8.140625" customWidth="1"/>
    <col min="11265" max="11265" width="29.85546875" customWidth="1"/>
    <col min="11266" max="11266" width="11.5703125" customWidth="1"/>
    <col min="11267" max="11267" width="0" hidden="1" customWidth="1"/>
    <col min="11268" max="11268" width="9.42578125" customWidth="1"/>
    <col min="11269" max="11269" width="10.42578125" customWidth="1"/>
    <col min="11270" max="11270" width="10.7109375" customWidth="1"/>
    <col min="11272" max="11272" width="10.28515625" customWidth="1"/>
    <col min="11274" max="11274" width="8.140625" customWidth="1"/>
    <col min="11521" max="11521" width="29.85546875" customWidth="1"/>
    <col min="11522" max="11522" width="11.5703125" customWidth="1"/>
    <col min="11523" max="11523" width="0" hidden="1" customWidth="1"/>
    <col min="11524" max="11524" width="9.42578125" customWidth="1"/>
    <col min="11525" max="11525" width="10.42578125" customWidth="1"/>
    <col min="11526" max="11526" width="10.7109375" customWidth="1"/>
    <col min="11528" max="11528" width="10.28515625" customWidth="1"/>
    <col min="11530" max="11530" width="8.140625" customWidth="1"/>
    <col min="11777" max="11777" width="29.85546875" customWidth="1"/>
    <col min="11778" max="11778" width="11.5703125" customWidth="1"/>
    <col min="11779" max="11779" width="0" hidden="1" customWidth="1"/>
    <col min="11780" max="11780" width="9.42578125" customWidth="1"/>
    <col min="11781" max="11781" width="10.42578125" customWidth="1"/>
    <col min="11782" max="11782" width="10.7109375" customWidth="1"/>
    <col min="11784" max="11784" width="10.28515625" customWidth="1"/>
    <col min="11786" max="11786" width="8.140625" customWidth="1"/>
    <col min="12033" max="12033" width="29.85546875" customWidth="1"/>
    <col min="12034" max="12034" width="11.5703125" customWidth="1"/>
    <col min="12035" max="12035" width="0" hidden="1" customWidth="1"/>
    <col min="12036" max="12036" width="9.42578125" customWidth="1"/>
    <col min="12037" max="12037" width="10.42578125" customWidth="1"/>
    <col min="12038" max="12038" width="10.7109375" customWidth="1"/>
    <col min="12040" max="12040" width="10.28515625" customWidth="1"/>
    <col min="12042" max="12042" width="8.140625" customWidth="1"/>
    <col min="12289" max="12289" width="29.85546875" customWidth="1"/>
    <col min="12290" max="12290" width="11.5703125" customWidth="1"/>
    <col min="12291" max="12291" width="0" hidden="1" customWidth="1"/>
    <col min="12292" max="12292" width="9.42578125" customWidth="1"/>
    <col min="12293" max="12293" width="10.42578125" customWidth="1"/>
    <col min="12294" max="12294" width="10.7109375" customWidth="1"/>
    <col min="12296" max="12296" width="10.28515625" customWidth="1"/>
    <col min="12298" max="12298" width="8.140625" customWidth="1"/>
    <col min="12545" max="12545" width="29.85546875" customWidth="1"/>
    <col min="12546" max="12546" width="11.5703125" customWidth="1"/>
    <col min="12547" max="12547" width="0" hidden="1" customWidth="1"/>
    <col min="12548" max="12548" width="9.42578125" customWidth="1"/>
    <col min="12549" max="12549" width="10.42578125" customWidth="1"/>
    <col min="12550" max="12550" width="10.7109375" customWidth="1"/>
    <col min="12552" max="12552" width="10.28515625" customWidth="1"/>
    <col min="12554" max="12554" width="8.140625" customWidth="1"/>
    <col min="12801" max="12801" width="29.85546875" customWidth="1"/>
    <col min="12802" max="12802" width="11.5703125" customWidth="1"/>
    <col min="12803" max="12803" width="0" hidden="1" customWidth="1"/>
    <col min="12804" max="12804" width="9.42578125" customWidth="1"/>
    <col min="12805" max="12805" width="10.42578125" customWidth="1"/>
    <col min="12806" max="12806" width="10.7109375" customWidth="1"/>
    <col min="12808" max="12808" width="10.28515625" customWidth="1"/>
    <col min="12810" max="12810" width="8.140625" customWidth="1"/>
    <col min="13057" max="13057" width="29.85546875" customWidth="1"/>
    <col min="13058" max="13058" width="11.5703125" customWidth="1"/>
    <col min="13059" max="13059" width="0" hidden="1" customWidth="1"/>
    <col min="13060" max="13060" width="9.42578125" customWidth="1"/>
    <col min="13061" max="13061" width="10.42578125" customWidth="1"/>
    <col min="13062" max="13062" width="10.7109375" customWidth="1"/>
    <col min="13064" max="13064" width="10.28515625" customWidth="1"/>
    <col min="13066" max="13066" width="8.140625" customWidth="1"/>
    <col min="13313" max="13313" width="29.85546875" customWidth="1"/>
    <col min="13314" max="13314" width="11.5703125" customWidth="1"/>
    <col min="13315" max="13315" width="0" hidden="1" customWidth="1"/>
    <col min="13316" max="13316" width="9.42578125" customWidth="1"/>
    <col min="13317" max="13317" width="10.42578125" customWidth="1"/>
    <col min="13318" max="13318" width="10.7109375" customWidth="1"/>
    <col min="13320" max="13320" width="10.28515625" customWidth="1"/>
    <col min="13322" max="13322" width="8.140625" customWidth="1"/>
    <col min="13569" max="13569" width="29.85546875" customWidth="1"/>
    <col min="13570" max="13570" width="11.5703125" customWidth="1"/>
    <col min="13571" max="13571" width="0" hidden="1" customWidth="1"/>
    <col min="13572" max="13572" width="9.42578125" customWidth="1"/>
    <col min="13573" max="13573" width="10.42578125" customWidth="1"/>
    <col min="13574" max="13574" width="10.7109375" customWidth="1"/>
    <col min="13576" max="13576" width="10.28515625" customWidth="1"/>
    <col min="13578" max="13578" width="8.140625" customWidth="1"/>
    <col min="13825" max="13825" width="29.85546875" customWidth="1"/>
    <col min="13826" max="13826" width="11.5703125" customWidth="1"/>
    <col min="13827" max="13827" width="0" hidden="1" customWidth="1"/>
    <col min="13828" max="13828" width="9.42578125" customWidth="1"/>
    <col min="13829" max="13829" width="10.42578125" customWidth="1"/>
    <col min="13830" max="13830" width="10.7109375" customWidth="1"/>
    <col min="13832" max="13832" width="10.28515625" customWidth="1"/>
    <col min="13834" max="13834" width="8.140625" customWidth="1"/>
    <col min="14081" max="14081" width="29.85546875" customWidth="1"/>
    <col min="14082" max="14082" width="11.5703125" customWidth="1"/>
    <col min="14083" max="14083" width="0" hidden="1" customWidth="1"/>
    <col min="14084" max="14084" width="9.42578125" customWidth="1"/>
    <col min="14085" max="14085" width="10.42578125" customWidth="1"/>
    <col min="14086" max="14086" width="10.7109375" customWidth="1"/>
    <col min="14088" max="14088" width="10.28515625" customWidth="1"/>
    <col min="14090" max="14090" width="8.140625" customWidth="1"/>
    <col min="14337" max="14337" width="29.85546875" customWidth="1"/>
    <col min="14338" max="14338" width="11.5703125" customWidth="1"/>
    <col min="14339" max="14339" width="0" hidden="1" customWidth="1"/>
    <col min="14340" max="14340" width="9.42578125" customWidth="1"/>
    <col min="14341" max="14341" width="10.42578125" customWidth="1"/>
    <col min="14342" max="14342" width="10.7109375" customWidth="1"/>
    <col min="14344" max="14344" width="10.28515625" customWidth="1"/>
    <col min="14346" max="14346" width="8.140625" customWidth="1"/>
    <col min="14593" max="14593" width="29.85546875" customWidth="1"/>
    <col min="14594" max="14594" width="11.5703125" customWidth="1"/>
    <col min="14595" max="14595" width="0" hidden="1" customWidth="1"/>
    <col min="14596" max="14596" width="9.42578125" customWidth="1"/>
    <col min="14597" max="14597" width="10.42578125" customWidth="1"/>
    <col min="14598" max="14598" width="10.7109375" customWidth="1"/>
    <col min="14600" max="14600" width="10.28515625" customWidth="1"/>
    <col min="14602" max="14602" width="8.140625" customWidth="1"/>
    <col min="14849" max="14849" width="29.85546875" customWidth="1"/>
    <col min="14850" max="14850" width="11.5703125" customWidth="1"/>
    <col min="14851" max="14851" width="0" hidden="1" customWidth="1"/>
    <col min="14852" max="14852" width="9.42578125" customWidth="1"/>
    <col min="14853" max="14853" width="10.42578125" customWidth="1"/>
    <col min="14854" max="14854" width="10.7109375" customWidth="1"/>
    <col min="14856" max="14856" width="10.28515625" customWidth="1"/>
    <col min="14858" max="14858" width="8.140625" customWidth="1"/>
    <col min="15105" max="15105" width="29.85546875" customWidth="1"/>
    <col min="15106" max="15106" width="11.5703125" customWidth="1"/>
    <col min="15107" max="15107" width="0" hidden="1" customWidth="1"/>
    <col min="15108" max="15108" width="9.42578125" customWidth="1"/>
    <col min="15109" max="15109" width="10.42578125" customWidth="1"/>
    <col min="15110" max="15110" width="10.7109375" customWidth="1"/>
    <col min="15112" max="15112" width="10.28515625" customWidth="1"/>
    <col min="15114" max="15114" width="8.140625" customWidth="1"/>
    <col min="15361" max="15361" width="29.85546875" customWidth="1"/>
    <col min="15362" max="15362" width="11.5703125" customWidth="1"/>
    <col min="15363" max="15363" width="0" hidden="1" customWidth="1"/>
    <col min="15364" max="15364" width="9.42578125" customWidth="1"/>
    <col min="15365" max="15365" width="10.42578125" customWidth="1"/>
    <col min="15366" max="15366" width="10.7109375" customWidth="1"/>
    <col min="15368" max="15368" width="10.28515625" customWidth="1"/>
    <col min="15370" max="15370" width="8.140625" customWidth="1"/>
    <col min="15617" max="15617" width="29.85546875" customWidth="1"/>
    <col min="15618" max="15618" width="11.5703125" customWidth="1"/>
    <col min="15619" max="15619" width="0" hidden="1" customWidth="1"/>
    <col min="15620" max="15620" width="9.42578125" customWidth="1"/>
    <col min="15621" max="15621" width="10.42578125" customWidth="1"/>
    <col min="15622" max="15622" width="10.7109375" customWidth="1"/>
    <col min="15624" max="15624" width="10.28515625" customWidth="1"/>
    <col min="15626" max="15626" width="8.140625" customWidth="1"/>
    <col min="15873" max="15873" width="29.85546875" customWidth="1"/>
    <col min="15874" max="15874" width="11.5703125" customWidth="1"/>
    <col min="15875" max="15875" width="0" hidden="1" customWidth="1"/>
    <col min="15876" max="15876" width="9.42578125" customWidth="1"/>
    <col min="15877" max="15877" width="10.42578125" customWidth="1"/>
    <col min="15878" max="15878" width="10.7109375" customWidth="1"/>
    <col min="15880" max="15880" width="10.28515625" customWidth="1"/>
    <col min="15882" max="15882" width="8.140625" customWidth="1"/>
    <col min="16129" max="16129" width="29.85546875" customWidth="1"/>
    <col min="16130" max="16130" width="11.5703125" customWidth="1"/>
    <col min="16131" max="16131" width="0" hidden="1" customWidth="1"/>
    <col min="16132" max="16132" width="9.42578125" customWidth="1"/>
    <col min="16133" max="16133" width="10.42578125" customWidth="1"/>
    <col min="16134" max="16134" width="10.7109375" customWidth="1"/>
    <col min="16136" max="16136" width="10.28515625" customWidth="1"/>
    <col min="16138" max="16138" width="8.140625" customWidth="1"/>
  </cols>
  <sheetData>
    <row r="1" spans="1:10" ht="33.75" customHeight="1" x14ac:dyDescent="0.2">
      <c r="A1" s="1" t="s">
        <v>0</v>
      </c>
      <c r="B1" s="2"/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>
        <v>2017</v>
      </c>
    </row>
    <row r="2" spans="1:10" ht="14.25" customHeight="1" x14ac:dyDescent="0.2">
      <c r="A2" s="1"/>
      <c r="B2" s="5" t="s">
        <v>8</v>
      </c>
      <c r="C2" s="5"/>
      <c r="D2" s="3"/>
      <c r="E2" s="3"/>
      <c r="F2" s="6" t="s">
        <v>9</v>
      </c>
      <c r="G2" s="6" t="s">
        <v>10</v>
      </c>
      <c r="H2" s="6" t="s">
        <v>11</v>
      </c>
      <c r="I2" s="6" t="s">
        <v>11</v>
      </c>
      <c r="J2" s="7" t="s">
        <v>12</v>
      </c>
    </row>
    <row r="3" spans="1:10" x14ac:dyDescent="0.2">
      <c r="A3" s="8" t="s">
        <v>13</v>
      </c>
      <c r="B3" s="9">
        <v>8200</v>
      </c>
      <c r="C3" s="10">
        <v>16</v>
      </c>
      <c r="D3" s="11">
        <v>10</v>
      </c>
      <c r="E3" s="12">
        <v>2</v>
      </c>
      <c r="F3" s="12">
        <v>2</v>
      </c>
      <c r="G3" s="12">
        <v>2</v>
      </c>
      <c r="H3" s="12">
        <v>2</v>
      </c>
      <c r="I3" s="12">
        <v>2</v>
      </c>
      <c r="J3" s="13">
        <f t="shared" ref="J3:J27" si="0">SUM(E3:I3)</f>
        <v>10</v>
      </c>
    </row>
    <row r="4" spans="1:10" x14ac:dyDescent="0.2">
      <c r="A4" s="8" t="s">
        <v>14</v>
      </c>
      <c r="B4" s="9">
        <v>2669</v>
      </c>
      <c r="C4" s="10">
        <v>2</v>
      </c>
      <c r="D4" s="11">
        <v>1</v>
      </c>
      <c r="E4" s="12"/>
      <c r="F4" s="12">
        <v>1</v>
      </c>
      <c r="G4" s="12"/>
      <c r="H4" s="12"/>
      <c r="I4" s="12"/>
      <c r="J4" s="13">
        <f t="shared" si="0"/>
        <v>1</v>
      </c>
    </row>
    <row r="5" spans="1:10" x14ac:dyDescent="0.2">
      <c r="A5" s="8" t="s">
        <v>15</v>
      </c>
      <c r="B5" s="9">
        <v>2100</v>
      </c>
      <c r="C5" s="10">
        <v>4</v>
      </c>
      <c r="D5" s="11">
        <v>2</v>
      </c>
      <c r="E5" s="12"/>
      <c r="F5" s="12">
        <v>1</v>
      </c>
      <c r="G5" s="12">
        <v>1</v>
      </c>
      <c r="H5" s="12"/>
      <c r="I5" s="12"/>
      <c r="J5" s="13">
        <f t="shared" si="0"/>
        <v>2</v>
      </c>
    </row>
    <row r="6" spans="1:10" x14ac:dyDescent="0.2">
      <c r="A6" s="8" t="s">
        <v>16</v>
      </c>
      <c r="B6" s="9">
        <v>3650</v>
      </c>
      <c r="C6" s="10">
        <v>6</v>
      </c>
      <c r="D6" s="11">
        <v>4</v>
      </c>
      <c r="E6" s="12">
        <v>1</v>
      </c>
      <c r="F6" s="12">
        <v>1</v>
      </c>
      <c r="G6" s="12"/>
      <c r="H6" s="12">
        <v>1</v>
      </c>
      <c r="I6" s="12">
        <v>1</v>
      </c>
      <c r="J6" s="13">
        <f t="shared" si="0"/>
        <v>4</v>
      </c>
    </row>
    <row r="7" spans="1:10" x14ac:dyDescent="0.2">
      <c r="A7" s="8" t="s">
        <v>17</v>
      </c>
      <c r="B7" s="14">
        <v>4600</v>
      </c>
      <c r="C7" s="15">
        <v>5</v>
      </c>
      <c r="D7" s="11">
        <v>4</v>
      </c>
      <c r="E7" s="12">
        <v>1</v>
      </c>
      <c r="F7" s="12"/>
      <c r="G7" s="12">
        <v>1</v>
      </c>
      <c r="H7" s="12">
        <v>1</v>
      </c>
      <c r="I7" s="12">
        <v>1</v>
      </c>
      <c r="J7" s="13">
        <f t="shared" si="0"/>
        <v>4</v>
      </c>
    </row>
    <row r="8" spans="1:10" x14ac:dyDescent="0.2">
      <c r="A8" s="8" t="s">
        <v>18</v>
      </c>
      <c r="B8" s="9">
        <f>285+401+388</f>
        <v>1074</v>
      </c>
      <c r="C8" s="10">
        <v>2</v>
      </c>
      <c r="D8" s="11">
        <v>1</v>
      </c>
      <c r="E8" s="12"/>
      <c r="F8" s="12"/>
      <c r="G8" s="12">
        <v>1</v>
      </c>
      <c r="H8" s="12"/>
      <c r="I8" s="12"/>
      <c r="J8" s="13">
        <f t="shared" si="0"/>
        <v>1</v>
      </c>
    </row>
    <row r="9" spans="1:10" x14ac:dyDescent="0.2">
      <c r="A9" s="8" t="s">
        <v>19</v>
      </c>
      <c r="B9" s="9">
        <f>200+300+155+150+200+393+75+75</f>
        <v>1548</v>
      </c>
      <c r="C9" s="10">
        <v>3</v>
      </c>
      <c r="D9" s="11">
        <v>2</v>
      </c>
      <c r="E9" s="12">
        <v>1</v>
      </c>
      <c r="F9" s="12"/>
      <c r="G9" s="12"/>
      <c r="H9" s="12">
        <v>1</v>
      </c>
      <c r="I9" s="12"/>
      <c r="J9" s="13">
        <f t="shared" si="0"/>
        <v>2</v>
      </c>
    </row>
    <row r="10" spans="1:10" x14ac:dyDescent="0.2">
      <c r="A10" s="8" t="s">
        <v>20</v>
      </c>
      <c r="B10" s="9">
        <f>137+215+220+226+271</f>
        <v>1069</v>
      </c>
      <c r="C10" s="10">
        <v>2</v>
      </c>
      <c r="D10" s="11">
        <f>1</f>
        <v>1</v>
      </c>
      <c r="E10" s="12"/>
      <c r="F10" s="12"/>
      <c r="G10" s="12"/>
      <c r="H10" s="12"/>
      <c r="I10" s="12">
        <v>1</v>
      </c>
      <c r="J10" s="13">
        <f t="shared" si="0"/>
        <v>1</v>
      </c>
    </row>
    <row r="11" spans="1:10" x14ac:dyDescent="0.2">
      <c r="A11" s="8" t="s">
        <v>21</v>
      </c>
      <c r="B11" s="9">
        <v>1270</v>
      </c>
      <c r="C11" s="10">
        <v>2</v>
      </c>
      <c r="D11" s="11">
        <v>1</v>
      </c>
      <c r="E11" s="12"/>
      <c r="F11" s="12">
        <v>1</v>
      </c>
      <c r="G11" s="12"/>
      <c r="H11" s="12"/>
      <c r="I11" s="12"/>
      <c r="J11" s="13">
        <f t="shared" si="0"/>
        <v>1</v>
      </c>
    </row>
    <row r="12" spans="1:10" x14ac:dyDescent="0.2">
      <c r="A12" s="8" t="s">
        <v>22</v>
      </c>
      <c r="B12" s="9">
        <f>26+196+15+188+10+410+360+170+1600</f>
        <v>2975</v>
      </c>
      <c r="C12" s="10">
        <v>5</v>
      </c>
      <c r="D12" s="11">
        <v>3</v>
      </c>
      <c r="E12" s="12">
        <v>1</v>
      </c>
      <c r="F12" s="12"/>
      <c r="G12" s="12">
        <v>1</v>
      </c>
      <c r="H12" s="12">
        <v>1</v>
      </c>
      <c r="I12" s="12"/>
      <c r="J12" s="13">
        <f t="shared" si="0"/>
        <v>3</v>
      </c>
    </row>
    <row r="13" spans="1:10" x14ac:dyDescent="0.2">
      <c r="A13" s="8" t="s">
        <v>23</v>
      </c>
      <c r="B13" s="9">
        <v>2077</v>
      </c>
      <c r="C13" s="10">
        <v>3</v>
      </c>
      <c r="D13" s="11">
        <v>2</v>
      </c>
      <c r="E13" s="12"/>
      <c r="F13" s="12"/>
      <c r="G13" s="12">
        <v>1</v>
      </c>
      <c r="H13" s="12"/>
      <c r="I13" s="12">
        <v>1</v>
      </c>
      <c r="J13" s="13">
        <f t="shared" si="0"/>
        <v>2</v>
      </c>
    </row>
    <row r="14" spans="1:10" x14ac:dyDescent="0.2">
      <c r="A14" s="8" t="s">
        <v>24</v>
      </c>
      <c r="B14" s="9">
        <v>3773</v>
      </c>
      <c r="C14" s="10">
        <v>4</v>
      </c>
      <c r="D14" s="11">
        <v>3</v>
      </c>
      <c r="E14" s="12"/>
      <c r="F14" s="12">
        <v>1</v>
      </c>
      <c r="G14" s="12">
        <v>1</v>
      </c>
      <c r="H14" s="12"/>
      <c r="I14" s="16">
        <v>1</v>
      </c>
      <c r="J14" s="13">
        <f t="shared" si="0"/>
        <v>3</v>
      </c>
    </row>
    <row r="15" spans="1:10" x14ac:dyDescent="0.2">
      <c r="A15" s="8" t="s">
        <v>25</v>
      </c>
      <c r="B15" s="9">
        <v>1752</v>
      </c>
      <c r="C15" s="10">
        <v>3</v>
      </c>
      <c r="D15" s="11">
        <v>2</v>
      </c>
      <c r="E15" s="12">
        <v>1</v>
      </c>
      <c r="F15" s="12"/>
      <c r="G15" s="12"/>
      <c r="H15" s="12">
        <v>1</v>
      </c>
      <c r="I15" s="12"/>
      <c r="J15" s="13">
        <f t="shared" si="0"/>
        <v>2</v>
      </c>
    </row>
    <row r="16" spans="1:10" x14ac:dyDescent="0.2">
      <c r="A16" s="8" t="s">
        <v>26</v>
      </c>
      <c r="B16" s="9">
        <v>3600</v>
      </c>
      <c r="C16" s="10">
        <v>1</v>
      </c>
      <c r="D16" s="11">
        <v>2</v>
      </c>
      <c r="E16" s="12"/>
      <c r="F16" s="12">
        <v>1</v>
      </c>
      <c r="G16" s="12">
        <v>1</v>
      </c>
      <c r="H16" s="12"/>
      <c r="I16" s="12"/>
      <c r="J16" s="13">
        <f t="shared" si="0"/>
        <v>2</v>
      </c>
    </row>
    <row r="17" spans="1:10" x14ac:dyDescent="0.2">
      <c r="A17" s="8" t="s">
        <v>27</v>
      </c>
      <c r="B17" s="9">
        <v>5890</v>
      </c>
      <c r="C17" s="10">
        <v>3</v>
      </c>
      <c r="D17" s="11">
        <v>5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3">
        <f t="shared" si="0"/>
        <v>5</v>
      </c>
    </row>
    <row r="18" spans="1:10" x14ac:dyDescent="0.2">
      <c r="A18" s="8" t="s">
        <v>28</v>
      </c>
      <c r="B18" s="9">
        <v>10600</v>
      </c>
      <c r="C18" s="10">
        <v>3</v>
      </c>
      <c r="D18" s="11">
        <v>5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3">
        <f t="shared" si="0"/>
        <v>5</v>
      </c>
    </row>
    <row r="19" spans="1:10" x14ac:dyDescent="0.2">
      <c r="A19" s="8" t="s">
        <v>29</v>
      </c>
      <c r="B19" s="9">
        <v>3479</v>
      </c>
      <c r="C19" s="10">
        <v>2</v>
      </c>
      <c r="D19" s="11">
        <v>2</v>
      </c>
      <c r="E19" s="12"/>
      <c r="F19" s="12">
        <v>1</v>
      </c>
      <c r="G19" s="12"/>
      <c r="H19" s="12"/>
      <c r="I19" s="12">
        <v>1</v>
      </c>
      <c r="J19" s="13">
        <f t="shared" si="0"/>
        <v>2</v>
      </c>
    </row>
    <row r="20" spans="1:10" x14ac:dyDescent="0.2">
      <c r="A20" s="8" t="s">
        <v>30</v>
      </c>
      <c r="B20" s="9">
        <v>1400</v>
      </c>
      <c r="C20" s="10">
        <v>2</v>
      </c>
      <c r="D20" s="11">
        <v>1</v>
      </c>
      <c r="E20" s="12"/>
      <c r="F20" s="12"/>
      <c r="G20" s="12">
        <v>1</v>
      </c>
      <c r="H20" s="12"/>
      <c r="I20" s="12"/>
      <c r="J20" s="13">
        <f t="shared" si="0"/>
        <v>1</v>
      </c>
    </row>
    <row r="21" spans="1:10" x14ac:dyDescent="0.2">
      <c r="A21" s="8" t="s">
        <v>31</v>
      </c>
      <c r="B21" s="9">
        <f>195+137+73+74+152+238+113+55+107+1150</f>
        <v>2294</v>
      </c>
      <c r="C21" s="10">
        <v>1</v>
      </c>
      <c r="D21" s="11">
        <v>2</v>
      </c>
      <c r="E21" s="12"/>
      <c r="F21" s="12">
        <v>1</v>
      </c>
      <c r="G21" s="12">
        <v>1</v>
      </c>
      <c r="H21" s="12"/>
      <c r="I21" s="12"/>
      <c r="J21" s="13">
        <f t="shared" si="0"/>
        <v>2</v>
      </c>
    </row>
    <row r="22" spans="1:10" x14ac:dyDescent="0.2">
      <c r="A22" s="8" t="s">
        <v>32</v>
      </c>
      <c r="B22" s="9">
        <v>2100</v>
      </c>
      <c r="C22" s="10">
        <v>1</v>
      </c>
      <c r="D22" s="11">
        <v>1</v>
      </c>
      <c r="E22" s="12"/>
      <c r="F22" s="12"/>
      <c r="G22" s="12"/>
      <c r="H22" s="12"/>
      <c r="I22" s="12">
        <v>1</v>
      </c>
      <c r="J22" s="13">
        <f t="shared" si="0"/>
        <v>1</v>
      </c>
    </row>
    <row r="23" spans="1:10" x14ac:dyDescent="0.2">
      <c r="A23" s="8" t="s">
        <v>33</v>
      </c>
      <c r="B23" s="9">
        <f>3221+382</f>
        <v>3603</v>
      </c>
      <c r="C23" s="10">
        <v>2</v>
      </c>
      <c r="D23" s="11">
        <v>3</v>
      </c>
      <c r="E23" s="12">
        <v>1</v>
      </c>
      <c r="F23" s="12">
        <v>1</v>
      </c>
      <c r="G23" s="12"/>
      <c r="H23" s="12">
        <v>1</v>
      </c>
      <c r="I23" s="12"/>
      <c r="J23" s="13">
        <f t="shared" si="0"/>
        <v>3</v>
      </c>
    </row>
    <row r="24" spans="1:10" x14ac:dyDescent="0.2">
      <c r="A24" s="8" t="s">
        <v>34</v>
      </c>
      <c r="B24" s="9">
        <v>1770</v>
      </c>
      <c r="C24" s="10">
        <v>1</v>
      </c>
      <c r="D24" s="11">
        <v>1</v>
      </c>
      <c r="E24" s="12"/>
      <c r="F24" s="12"/>
      <c r="G24" s="12"/>
      <c r="H24" s="12"/>
      <c r="I24" s="12">
        <v>1</v>
      </c>
      <c r="J24" s="13">
        <f t="shared" si="0"/>
        <v>1</v>
      </c>
    </row>
    <row r="25" spans="1:10" x14ac:dyDescent="0.2">
      <c r="A25" s="17" t="s">
        <v>35</v>
      </c>
      <c r="B25" s="9">
        <f>1811+85.3</f>
        <v>1896.3</v>
      </c>
      <c r="C25" s="18"/>
      <c r="D25" s="19">
        <v>2</v>
      </c>
      <c r="E25" s="16">
        <v>1</v>
      </c>
      <c r="F25" s="16"/>
      <c r="G25" s="16"/>
      <c r="H25" s="16">
        <v>1</v>
      </c>
      <c r="I25" s="16"/>
      <c r="J25" s="13">
        <f t="shared" si="0"/>
        <v>2</v>
      </c>
    </row>
    <row r="26" spans="1:10" x14ac:dyDescent="0.2">
      <c r="A26" s="20" t="s">
        <v>36</v>
      </c>
      <c r="B26" s="9">
        <v>1874</v>
      </c>
      <c r="C26" s="21"/>
      <c r="D26" s="22">
        <v>2</v>
      </c>
      <c r="E26" s="23"/>
      <c r="F26" s="23">
        <v>1</v>
      </c>
      <c r="G26" s="23">
        <v>1</v>
      </c>
      <c r="H26" s="23"/>
      <c r="I26" s="23"/>
      <c r="J26" s="13">
        <f t="shared" si="0"/>
        <v>2</v>
      </c>
    </row>
    <row r="27" spans="1:10" x14ac:dyDescent="0.2">
      <c r="A27" s="20" t="s">
        <v>37</v>
      </c>
      <c r="B27" s="9">
        <v>3182</v>
      </c>
      <c r="C27" s="21"/>
      <c r="D27" s="22">
        <v>2</v>
      </c>
      <c r="E27" s="23"/>
      <c r="F27" s="23">
        <v>1</v>
      </c>
      <c r="G27" s="23">
        <v>1</v>
      </c>
      <c r="H27" s="23"/>
      <c r="I27" s="23"/>
      <c r="J27" s="13">
        <f t="shared" si="0"/>
        <v>2</v>
      </c>
    </row>
    <row r="28" spans="1:10" x14ac:dyDescent="0.2">
      <c r="A28" s="20" t="s">
        <v>38</v>
      </c>
      <c r="B28" s="21"/>
      <c r="C28" s="21"/>
      <c r="D28" s="24">
        <v>14</v>
      </c>
      <c r="E28" s="23">
        <v>3</v>
      </c>
      <c r="F28" s="23">
        <v>2</v>
      </c>
      <c r="G28" s="23">
        <v>3</v>
      </c>
      <c r="H28" s="23">
        <v>3</v>
      </c>
      <c r="I28" s="23">
        <v>3</v>
      </c>
      <c r="J28" s="13">
        <f>SUM(E28:I28)</f>
        <v>14</v>
      </c>
    </row>
    <row r="29" spans="1:10" x14ac:dyDescent="0.2">
      <c r="A29" s="25" t="s">
        <v>39</v>
      </c>
      <c r="B29" s="26">
        <f>SUM(B3:B28)</f>
        <v>78445.3</v>
      </c>
      <c r="C29" s="26">
        <f>SUM(C3:C28)</f>
        <v>73</v>
      </c>
      <c r="D29" s="27">
        <f>SUM(D3:D27)</f>
        <v>64</v>
      </c>
      <c r="E29" s="28">
        <f t="shared" ref="E29:J29" si="1">SUM(E3:E28)</f>
        <v>14</v>
      </c>
      <c r="F29" s="28">
        <f t="shared" si="1"/>
        <v>17</v>
      </c>
      <c r="G29" s="28">
        <f t="shared" si="1"/>
        <v>18</v>
      </c>
      <c r="H29" s="28">
        <f t="shared" si="1"/>
        <v>14</v>
      </c>
      <c r="I29" s="29">
        <f t="shared" si="1"/>
        <v>15</v>
      </c>
      <c r="J29" s="30">
        <f t="shared" si="1"/>
        <v>78</v>
      </c>
    </row>
    <row r="30" spans="1:10" x14ac:dyDescent="0.2">
      <c r="A30" s="31" t="s">
        <v>40</v>
      </c>
      <c r="B30" s="31"/>
      <c r="C30" s="31"/>
      <c r="D30" s="32">
        <f>SUM(E30:I30)</f>
        <v>78</v>
      </c>
      <c r="E30" s="33">
        <f>+F34</f>
        <v>17.16</v>
      </c>
      <c r="F30" s="33">
        <f>+F35</f>
        <v>13.65</v>
      </c>
      <c r="G30" s="33">
        <f>+F36</f>
        <v>13.65</v>
      </c>
      <c r="H30" s="33">
        <f>+F37</f>
        <v>17.16</v>
      </c>
      <c r="I30" s="33">
        <f>+F38</f>
        <v>16.38</v>
      </c>
      <c r="J30" s="34">
        <f>SUM(E30:I30)</f>
        <v>78</v>
      </c>
    </row>
    <row r="31" spans="1:10" x14ac:dyDescent="0.2">
      <c r="A31" s="26" t="s">
        <v>41</v>
      </c>
      <c r="D31" s="35">
        <f>+D29</f>
        <v>64</v>
      </c>
      <c r="E31" s="34">
        <f>+$D$31*D34</f>
        <v>14.08</v>
      </c>
      <c r="F31" s="34">
        <f>+$D$31*D35</f>
        <v>11.2</v>
      </c>
      <c r="G31" s="34">
        <f>+$D$31*D36</f>
        <v>11.2</v>
      </c>
      <c r="H31" s="34">
        <f>+$D$31*D37</f>
        <v>14.08</v>
      </c>
      <c r="I31" s="34">
        <f>+$D$31*D38</f>
        <v>13.44</v>
      </c>
      <c r="J31" s="34">
        <f>SUM(E31:I31)</f>
        <v>64</v>
      </c>
    </row>
    <row r="32" spans="1:10" ht="13.5" thickBot="1" x14ac:dyDescent="0.25">
      <c r="D32" s="35">
        <f>SUM(D3:D27)</f>
        <v>64</v>
      </c>
    </row>
    <row r="33" spans="1:12" ht="15.75" x14ac:dyDescent="0.25">
      <c r="A33" s="36" t="s">
        <v>42</v>
      </c>
      <c r="B33" s="37"/>
      <c r="C33" s="37"/>
      <c r="D33" s="38"/>
      <c r="E33" s="37" t="s">
        <v>43</v>
      </c>
      <c r="F33" s="37" t="s">
        <v>44</v>
      </c>
      <c r="G33" s="37" t="s">
        <v>45</v>
      </c>
      <c r="H33" s="39"/>
    </row>
    <row r="34" spans="1:12" ht="15.75" x14ac:dyDescent="0.25">
      <c r="A34" s="40" t="s">
        <v>46</v>
      </c>
      <c r="B34" s="41"/>
      <c r="C34" s="41"/>
      <c r="D34" s="42">
        <v>0.22</v>
      </c>
      <c r="E34" s="41">
        <v>22</v>
      </c>
      <c r="F34" s="43">
        <f>+$E$39/100*E34</f>
        <v>17.16</v>
      </c>
      <c r="G34" s="43">
        <f>+F34*5</f>
        <v>85.8</v>
      </c>
      <c r="H34" s="44"/>
    </row>
    <row r="35" spans="1:12" ht="15.75" x14ac:dyDescent="0.25">
      <c r="A35" s="40" t="s">
        <v>47</v>
      </c>
      <c r="B35" s="41"/>
      <c r="C35" s="41"/>
      <c r="D35" s="42">
        <v>0.17499999999999999</v>
      </c>
      <c r="E35" s="41">
        <v>17.5</v>
      </c>
      <c r="F35" s="43">
        <f>+$E$39/100*E35</f>
        <v>13.65</v>
      </c>
      <c r="G35" s="43">
        <f>+F35*5</f>
        <v>68.25</v>
      </c>
      <c r="H35" s="45"/>
      <c r="J35" s="46"/>
      <c r="L35" s="46"/>
    </row>
    <row r="36" spans="1:12" ht="15.75" x14ac:dyDescent="0.25">
      <c r="A36" s="40" t="s">
        <v>48</v>
      </c>
      <c r="B36" s="41"/>
      <c r="C36" s="41"/>
      <c r="D36" s="42">
        <v>0.17499999999999999</v>
      </c>
      <c r="E36" s="41">
        <v>17.5</v>
      </c>
      <c r="F36" s="43">
        <f>+$E$39/100*E36</f>
        <v>13.65</v>
      </c>
      <c r="G36" s="43">
        <f>+F36*5</f>
        <v>68.25</v>
      </c>
      <c r="H36" s="45"/>
      <c r="I36" s="46"/>
      <c r="K36" s="46"/>
    </row>
    <row r="37" spans="1:12" ht="15.75" x14ac:dyDescent="0.25">
      <c r="A37" s="40" t="s">
        <v>49</v>
      </c>
      <c r="B37" s="41"/>
      <c r="C37" s="41"/>
      <c r="D37" s="42">
        <v>0.22</v>
      </c>
      <c r="E37" s="41">
        <v>22</v>
      </c>
      <c r="F37" s="43">
        <f>+$E$39/100*E37</f>
        <v>17.16</v>
      </c>
      <c r="G37" s="43">
        <f>+F37*5</f>
        <v>85.8</v>
      </c>
      <c r="H37" s="45"/>
    </row>
    <row r="38" spans="1:12" ht="16.5" thickBot="1" x14ac:dyDescent="0.3">
      <c r="A38" s="47" t="s">
        <v>50</v>
      </c>
      <c r="B38" s="48"/>
      <c r="C38" s="48"/>
      <c r="D38" s="49">
        <v>0.21</v>
      </c>
      <c r="E38" s="50">
        <v>21</v>
      </c>
      <c r="F38" s="51">
        <f>+$E$39/100*E38</f>
        <v>16.38</v>
      </c>
      <c r="G38" s="52">
        <f>+F38*5</f>
        <v>81.899999999999991</v>
      </c>
      <c r="H38" s="53"/>
    </row>
    <row r="39" spans="1:12" ht="15.75" x14ac:dyDescent="0.25">
      <c r="A39" s="20"/>
      <c r="B39" s="20"/>
      <c r="C39" s="20"/>
      <c r="E39" s="41">
        <v>78</v>
      </c>
      <c r="F39" s="35">
        <f>SUM(F34:F38)</f>
        <v>78</v>
      </c>
      <c r="G39" s="35">
        <f>SUM(G34:G38)</f>
        <v>390</v>
      </c>
    </row>
    <row r="41" spans="1:12" ht="15.75" x14ac:dyDescent="0.25">
      <c r="A41" s="41" t="s">
        <v>51</v>
      </c>
      <c r="B41">
        <v>94800</v>
      </c>
    </row>
    <row r="43" spans="1:12" x14ac:dyDescent="0.2">
      <c r="A43" t="s">
        <v>52</v>
      </c>
      <c r="B43" s="54">
        <f>+B29/B41</f>
        <v>0.82748206751054854</v>
      </c>
    </row>
  </sheetData>
  <sheetProtection selectLockedCells="1" selectUnlockedCells="1"/>
  <mergeCells count="3">
    <mergeCell ref="A1:A2"/>
    <mergeCell ref="D1:D2"/>
    <mergeCell ref="E1:E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Kåre Torsvik</dc:creator>
  <cp:lastModifiedBy>Kåre Torsvik</cp:lastModifiedBy>
  <dcterms:created xsi:type="dcterms:W3CDTF">2017-08-15T08:08:16Z</dcterms:created>
  <dcterms:modified xsi:type="dcterms:W3CDTF">2017-08-15T08:10:57Z</dcterms:modified>
</cp:coreProperties>
</file>