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21\"/>
    </mc:Choice>
  </mc:AlternateContent>
  <xr:revisionPtr revIDLastSave="0" documentId="13_ncr:1_{1595FE26-590C-4255-A8C9-8337D32E5550}" xr6:coauthVersionLast="47" xr6:coauthVersionMax="47" xr10:uidLastSave="{00000000-0000-0000-0000-000000000000}"/>
  <bookViews>
    <workbookView xWindow="-120" yWindow="-120" windowWidth="29040" windowHeight="15840" xr2:uid="{7A7657DE-35E2-4D4C-8BDA-46F06A526C23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7" i="1" s="1"/>
  <c r="I44" i="1"/>
  <c r="H44" i="1"/>
  <c r="H45" i="1" s="1"/>
  <c r="G44" i="1"/>
  <c r="G45" i="1" s="1"/>
  <c r="F44" i="1"/>
  <c r="F45" i="1" s="1"/>
  <c r="E44" i="1"/>
  <c r="J42" i="1"/>
  <c r="J41" i="1"/>
  <c r="J40" i="1"/>
  <c r="J39" i="1"/>
  <c r="J44" i="1" s="1"/>
  <c r="E45" i="1" s="1"/>
  <c r="I38" i="1"/>
  <c r="H38" i="1"/>
  <c r="G38" i="1"/>
  <c r="F38" i="1"/>
  <c r="E38" i="1"/>
  <c r="P37" i="1"/>
  <c r="Q36" i="1"/>
  <c r="R36" i="1" s="1"/>
  <c r="G36" i="1"/>
  <c r="F36" i="1"/>
  <c r="Q35" i="1"/>
  <c r="R35" i="1" s="1"/>
  <c r="F35" i="1"/>
  <c r="G35" i="1" s="1"/>
  <c r="Q34" i="1"/>
  <c r="R34" i="1" s="1"/>
  <c r="G34" i="1"/>
  <c r="F34" i="1"/>
  <c r="G28" i="1" s="1"/>
  <c r="Q33" i="1"/>
  <c r="R33" i="1" s="1"/>
  <c r="F33" i="1"/>
  <c r="G33" i="1" s="1"/>
  <c r="Q32" i="1"/>
  <c r="R32" i="1" s="1"/>
  <c r="R37" i="1" s="1"/>
  <c r="G32" i="1"/>
  <c r="G37" i="1" s="1"/>
  <c r="F32" i="1"/>
  <c r="I28" i="1"/>
  <c r="F28" i="1"/>
  <c r="E28" i="1"/>
  <c r="I27" i="1"/>
  <c r="I26" i="1" s="1"/>
  <c r="H27" i="1"/>
  <c r="F27" i="1"/>
  <c r="E27" i="1"/>
  <c r="E26" i="1" s="1"/>
  <c r="D27" i="1"/>
  <c r="D29" i="1" s="1"/>
  <c r="B27" i="1"/>
  <c r="N39" i="1" s="1"/>
  <c r="F26" i="1"/>
  <c r="J25" i="1"/>
  <c r="C25" i="1"/>
  <c r="J24" i="1"/>
  <c r="C24" i="1"/>
  <c r="J23" i="1"/>
  <c r="C23" i="1"/>
  <c r="J22" i="1"/>
  <c r="C22" i="1"/>
  <c r="J21" i="1"/>
  <c r="C21" i="1"/>
  <c r="J20" i="1"/>
  <c r="C20" i="1"/>
  <c r="J19" i="1"/>
  <c r="C19" i="1"/>
  <c r="J18" i="1"/>
  <c r="C18" i="1"/>
  <c r="J17" i="1"/>
  <c r="C17" i="1"/>
  <c r="J16" i="1"/>
  <c r="C16" i="1"/>
  <c r="J15" i="1"/>
  <c r="C15" i="1"/>
  <c r="J14" i="1"/>
  <c r="C14" i="1"/>
  <c r="J13" i="1"/>
  <c r="C13" i="1"/>
  <c r="J12" i="1"/>
  <c r="C12" i="1"/>
  <c r="J11" i="1"/>
  <c r="C11" i="1"/>
  <c r="J10" i="1"/>
  <c r="C10" i="1"/>
  <c r="J9" i="1"/>
  <c r="C9" i="1"/>
  <c r="J8" i="1"/>
  <c r="C8" i="1"/>
  <c r="J7" i="1"/>
  <c r="C7" i="1"/>
  <c r="J6" i="1"/>
  <c r="C6" i="1"/>
  <c r="J5" i="1"/>
  <c r="C5" i="1"/>
  <c r="J4" i="1"/>
  <c r="C4" i="1"/>
  <c r="C27" i="1" s="1"/>
  <c r="C3" i="1"/>
  <c r="J3" i="1" l="1"/>
  <c r="G29" i="1"/>
  <c r="F29" i="1"/>
  <c r="E29" i="1"/>
  <c r="I29" i="1"/>
  <c r="H29" i="1"/>
  <c r="I45" i="1"/>
  <c r="G26" i="1"/>
  <c r="J26" i="1" s="1"/>
  <c r="J27" i="1" s="1"/>
  <c r="Q37" i="1"/>
  <c r="H26" i="1"/>
  <c r="H28" i="1"/>
  <c r="D28" i="1" s="1"/>
  <c r="F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G3" authorId="0" shapeId="0" xr:uid="{C3CB085C-2AF4-4E03-9AA9-C5A9C84A0655}">
      <text>
        <r>
          <rPr>
            <b/>
            <sz val="9"/>
            <color indexed="81"/>
            <rFont val="Tahoma"/>
            <charset val="1"/>
          </rPr>
          <t>Premieløyve: Spissbukk</t>
        </r>
      </text>
    </comment>
    <comment ref="I7" authorId="0" shapeId="0" xr:uid="{10E8EBDD-166D-4A7A-B74B-F6027BA054FF}">
      <text>
        <r>
          <rPr>
            <b/>
            <sz val="9"/>
            <color indexed="81"/>
            <rFont val="Tahoma"/>
            <charset val="1"/>
          </rPr>
          <t>+ 10 tagger</t>
        </r>
      </text>
    </comment>
    <comment ref="I8" authorId="0" shapeId="0" xr:uid="{90C25256-CD59-4FE6-B84C-A8A9284F83AF}">
      <text>
        <r>
          <rPr>
            <b/>
            <sz val="9"/>
            <color indexed="81"/>
            <rFont val="Tahoma"/>
            <family val="2"/>
          </rPr>
          <t>Premieløyve: bukk 6-8 tagger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 shapeId="0" xr:uid="{6BA859BC-8139-458D-B2C9-DE3775CF241C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B9151DF1-CE2F-4E8C-B521-072DF7FF2E3F}">
      <text>
        <r>
          <rPr>
            <sz val="9"/>
            <color indexed="81"/>
            <rFont val="Tahoma"/>
            <charset val="1"/>
          </rPr>
          <t>Fritt bukkeløyve</t>
        </r>
      </text>
    </comment>
    <comment ref="I23" authorId="0" shapeId="0" xr:uid="{337D9CFF-0D1B-49E3-8B1E-7AE7E7A560A7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<sst xmlns="http://schemas.openxmlformats.org/spreadsheetml/2006/main" count="62" uniqueCount="53">
  <si>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</si>
  <si>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</si>
  <si>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</si>
  <si>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</si>
  <si>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</si>
  <si>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</si>
  <si>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</si>
  <si>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</si>
  <si>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</si>
  <si>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</si>
  <si>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</si>
  <si>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</si>
  <si>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</si>
  <si>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</si>
  <si>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</si>
  <si>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</si>
  <si>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</si>
  <si>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</si>
  <si>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</si>
  <si>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Hamre-Bakka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</si>
  <si>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</si>
  <si>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</si>
  <si>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</si>
  <si>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</si>
  <si>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</si>
  <si>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</si>
  <si>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</si>
  <si>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Selstø/Telavåg-Nipen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</si>
  <si>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</si>
  <si>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</si>
  <si>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</si>
  <si>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</si>
  <si>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</si>
  <si>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</si>
  <si>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</si>
  <si>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</si>
  <si>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</si>
  <si>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</si>
  <si>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Fordelingstal for dyr i året</t>
  </si>
  <si>
    <t>Fordeling med 1.fordelingstallet:</t>
  </si>
  <si>
    <t>Kategori</t>
  </si>
  <si>
    <t>Prosent</t>
  </si>
  <si>
    <t>Ny 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</si>
  <si>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</si>
  <si>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</si>
  <si>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</si>
  <si>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</si>
  <si>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</si>
  <si>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</si>
  <si>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</si>
  <si>
    <r>
      <t>Eldre hanndyr (2 ½ år og eldre)</t>
    </r>
    <r>
      <rPr>
        <b/>
        <sz val="10"/>
        <rFont val="Arial"/>
        <family val="1"/>
      </rPr>
      <t xml:space="preserve"> </t>
    </r>
  </si>
  <si>
    <t xml:space="preserve">Antall løyver pr år: </t>
  </si>
  <si>
    <t>%-vis fordeling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</si>
</sst>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4" fillId="0" borderId="1" xfId="0" applyNumberFormat="1" applyFont="1" applyBorder="1"/>
    <xf numFmtId="1" fontId="4" fillId="0" borderId="5" xfId="0" applyNumberFormat="1" applyFont="1" applyBorder="1"/>
    <xf numFmtId="0" fontId="5" fillId="3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0" fillId="4" borderId="0" xfId="0" applyFill="1"/>
    <xf numFmtId="0" fontId="3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1" fontId="3" fillId="0" borderId="2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vertical="top" wrapText="1"/>
    </xf>
    <xf numFmtId="0" fontId="0" fillId="3" borderId="6" xfId="0" applyFill="1" applyBorder="1"/>
    <xf numFmtId="0" fontId="0" fillId="0" borderId="2" xfId="0" applyBorder="1"/>
    <xf numFmtId="0" fontId="8" fillId="5" borderId="0" xfId="0" applyFont="1" applyFill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0" fontId="3" fillId="0" borderId="0" xfId="0" applyFont="1" applyAlignment="1">
      <alignment vertical="top" wrapText="1"/>
    </xf>
    <xf numFmtId="1" fontId="0" fillId="0" borderId="0" xfId="0" applyNumberFormat="1"/>
    <xf numFmtId="0" fontId="9" fillId="6" borderId="9" xfId="0" applyFont="1" applyFill="1" applyBorder="1"/>
    <xf numFmtId="0" fontId="9" fillId="6" borderId="10" xfId="0" applyFont="1" applyFill="1" applyBorder="1"/>
    <xf numFmtId="0" fontId="10" fillId="6" borderId="10" xfId="0" applyFont="1" applyFill="1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1" fillId="6" borderId="12" xfId="0" applyFont="1" applyFill="1" applyBorder="1"/>
    <xf numFmtId="0" fontId="11" fillId="6" borderId="0" xfId="0" applyFont="1" applyFill="1"/>
    <xf numFmtId="164" fontId="0" fillId="0" borderId="0" xfId="0" applyNumberFormat="1"/>
    <xf numFmtId="0" fontId="11" fillId="6" borderId="13" xfId="0" applyFont="1" applyFill="1" applyBorder="1"/>
    <xf numFmtId="164" fontId="1" fillId="0" borderId="0" xfId="0" applyNumberFormat="1" applyFont="1"/>
    <xf numFmtId="1" fontId="1" fillId="0" borderId="0" xfId="0" applyNumberFormat="1" applyFont="1"/>
    <xf numFmtId="0" fontId="0" fillId="0" borderId="13" xfId="0" applyBorder="1"/>
    <xf numFmtId="0" fontId="1" fillId="0" borderId="13" xfId="0" applyFont="1" applyBorder="1"/>
    <xf numFmtId="0" fontId="11" fillId="6" borderId="14" xfId="0" applyFont="1" applyFill="1" applyBorder="1"/>
    <xf numFmtId="0" fontId="11" fillId="6" borderId="15" xfId="0" applyFont="1" applyFill="1" applyBorder="1"/>
    <xf numFmtId="164" fontId="0" fillId="0" borderId="15" xfId="0" applyNumberFormat="1" applyBorder="1"/>
    <xf numFmtId="0" fontId="13" fillId="6" borderId="15" xfId="0" applyFont="1" applyFill="1" applyBorder="1"/>
    <xf numFmtId="1" fontId="0" fillId="0" borderId="15" xfId="0" applyNumberFormat="1" applyBorder="1"/>
    <xf numFmtId="0" fontId="13" fillId="6" borderId="16" xfId="0" applyFont="1" applyFill="1" applyBorder="1"/>
    <xf numFmtId="164" fontId="1" fillId="0" borderId="15" xfId="0" applyNumberFormat="1" applyFont="1" applyBorder="1"/>
    <xf numFmtId="1" fontId="1" fillId="0" borderId="15" xfId="0" applyNumberFormat="1" applyFont="1" applyBorder="1"/>
    <xf numFmtId="0" fontId="13" fillId="6" borderId="0" xfId="0" applyFont="1" applyFill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3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6D7C-7AA5-4879-BA9E-88FC7291E3B8}">
  <sheetPr>
    <pageSetUpPr fitToPage="1"/>
  </sheetPr>
  <dimension ref="A1:S45"/>
  <sheetViews>
    <sheetView tabSelected="1" zoomScale="116" zoomScaleNormal="116" workbookViewId="0">
      <selection activeCell="I8" sqref="I8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>
        <v>2021</v>
      </c>
    </row>
    <row r="2" spans="1:10" x14ac:dyDescent="0.2">
      <c r="A2" s="1"/>
      <c r="B2" s="5" t="s">
        <v>8</v>
      </c>
      <c r="C2" s="5"/>
      <c r="D2" s="3"/>
      <c r="E2" s="3"/>
      <c r="F2" s="6" t="s">
        <v>9</v>
      </c>
      <c r="G2" s="6" t="s">
        <v>10</v>
      </c>
      <c r="H2" s="6" t="s">
        <v>11</v>
      </c>
      <c r="I2" s="6" t="s">
        <v>11</v>
      </c>
      <c r="J2" s="7" t="s">
        <v>12</v>
      </c>
    </row>
    <row r="3" spans="1:10" x14ac:dyDescent="0.2">
      <c r="A3" s="8" t="s">
        <v>13</v>
      </c>
      <c r="B3" s="9">
        <v>8208.0000000000018</v>
      </c>
      <c r="C3" s="10">
        <f>+B3/800</f>
        <v>10.260000000000002</v>
      </c>
      <c r="D3" s="11">
        <v>10</v>
      </c>
      <c r="E3" s="12">
        <v>2</v>
      </c>
      <c r="F3" s="12">
        <v>2</v>
      </c>
      <c r="G3" s="15">
        <f>2+1</f>
        <v>3</v>
      </c>
      <c r="H3" s="12">
        <v>2</v>
      </c>
      <c r="I3" s="12">
        <v>2</v>
      </c>
      <c r="J3" s="13">
        <f t="shared" ref="J3:J26" si="0">SUM(E3:I3)</f>
        <v>11</v>
      </c>
    </row>
    <row r="4" spans="1:10" x14ac:dyDescent="0.2">
      <c r="A4" s="8" t="s">
        <v>14</v>
      </c>
      <c r="B4" s="9">
        <v>2246.2000000000003</v>
      </c>
      <c r="C4" s="10">
        <f t="shared" ref="C4:C25" si="1">+B4/800</f>
        <v>2.8077500000000004</v>
      </c>
      <c r="D4" s="14">
        <v>1</v>
      </c>
      <c r="E4" s="12"/>
      <c r="F4" s="12"/>
      <c r="G4" s="12">
        <v>1</v>
      </c>
      <c r="H4" s="12"/>
      <c r="I4" s="12"/>
      <c r="J4" s="13">
        <f t="shared" si="0"/>
        <v>1</v>
      </c>
    </row>
    <row r="5" spans="1:10" x14ac:dyDescent="0.2">
      <c r="A5" s="8" t="s">
        <v>15</v>
      </c>
      <c r="B5" s="9">
        <v>2243.1</v>
      </c>
      <c r="C5" s="10">
        <f t="shared" si="1"/>
        <v>2.8038749999999997</v>
      </c>
      <c r="D5" s="11">
        <v>2</v>
      </c>
      <c r="E5" s="12"/>
      <c r="F5" s="12">
        <v>1</v>
      </c>
      <c r="G5" s="12">
        <v>1</v>
      </c>
      <c r="H5" s="12"/>
      <c r="I5" s="12"/>
      <c r="J5" s="13">
        <f t="shared" si="0"/>
        <v>2</v>
      </c>
    </row>
    <row r="6" spans="1:10" x14ac:dyDescent="0.2">
      <c r="A6" s="8" t="s">
        <v>16</v>
      </c>
      <c r="B6" s="9">
        <v>3311.8</v>
      </c>
      <c r="C6" s="10">
        <f t="shared" si="1"/>
        <v>4.1397500000000003</v>
      </c>
      <c r="D6" s="11">
        <v>4</v>
      </c>
      <c r="E6" s="12">
        <v>1</v>
      </c>
      <c r="F6" s="12">
        <v>1</v>
      </c>
      <c r="G6" s="12">
        <v>1</v>
      </c>
      <c r="H6" s="12">
        <v>1</v>
      </c>
      <c r="I6" s="15"/>
      <c r="J6" s="13">
        <f t="shared" si="0"/>
        <v>4</v>
      </c>
    </row>
    <row r="7" spans="1:10" x14ac:dyDescent="0.2">
      <c r="A7" s="8" t="s">
        <v>17</v>
      </c>
      <c r="B7" s="9">
        <v>4126.8999999999996</v>
      </c>
      <c r="C7" s="10">
        <f t="shared" si="1"/>
        <v>5.1586249999999998</v>
      </c>
      <c r="D7" s="11">
        <v>4</v>
      </c>
      <c r="E7" s="12">
        <v>1</v>
      </c>
      <c r="F7" s="12">
        <v>1</v>
      </c>
      <c r="G7" s="12">
        <v>1</v>
      </c>
      <c r="H7" s="12"/>
      <c r="I7" s="12">
        <v>1</v>
      </c>
      <c r="J7" s="13">
        <f t="shared" si="0"/>
        <v>4</v>
      </c>
    </row>
    <row r="8" spans="1:10" x14ac:dyDescent="0.2">
      <c r="A8" s="8" t="s">
        <v>18</v>
      </c>
      <c r="B8" s="9">
        <v>1067.1999999999998</v>
      </c>
      <c r="C8" s="10">
        <f t="shared" si="1"/>
        <v>1.3339999999999999</v>
      </c>
      <c r="D8" s="11">
        <v>1</v>
      </c>
      <c r="E8" s="12"/>
      <c r="F8" s="12">
        <v>1</v>
      </c>
      <c r="G8" s="12"/>
      <c r="H8" s="12"/>
      <c r="I8" s="15">
        <v>1</v>
      </c>
      <c r="J8" s="13">
        <f t="shared" si="0"/>
        <v>2</v>
      </c>
    </row>
    <row r="9" spans="1:10" x14ac:dyDescent="0.2">
      <c r="A9" s="8" t="s">
        <v>19</v>
      </c>
      <c r="B9" s="9">
        <v>1689.3000000000002</v>
      </c>
      <c r="C9" s="10">
        <f t="shared" si="1"/>
        <v>2.1116250000000001</v>
      </c>
      <c r="D9" s="11">
        <v>2</v>
      </c>
      <c r="E9" s="12">
        <v>1</v>
      </c>
      <c r="F9" s="12"/>
      <c r="G9" s="12"/>
      <c r="H9" s="12">
        <v>1</v>
      </c>
      <c r="I9" s="12"/>
      <c r="J9" s="13">
        <f t="shared" si="0"/>
        <v>2</v>
      </c>
    </row>
    <row r="10" spans="1:10" x14ac:dyDescent="0.2">
      <c r="A10" s="8" t="s">
        <v>20</v>
      </c>
      <c r="B10" s="9">
        <v>1171.5</v>
      </c>
      <c r="C10" s="10">
        <f t="shared" si="1"/>
        <v>1.464375</v>
      </c>
      <c r="D10" s="11">
        <v>1</v>
      </c>
      <c r="E10" s="12"/>
      <c r="F10" s="12"/>
      <c r="G10" s="12">
        <v>1</v>
      </c>
      <c r="H10" s="12"/>
      <c r="I10" s="12"/>
      <c r="J10" s="13">
        <f t="shared" si="0"/>
        <v>1</v>
      </c>
    </row>
    <row r="11" spans="1:10" x14ac:dyDescent="0.2">
      <c r="A11" s="8" t="s">
        <v>21</v>
      </c>
      <c r="B11" s="9">
        <v>2699.3999999999996</v>
      </c>
      <c r="C11" s="10">
        <f t="shared" si="1"/>
        <v>3.3742499999999995</v>
      </c>
      <c r="D11" s="11">
        <v>3</v>
      </c>
      <c r="E11" s="12">
        <v>1</v>
      </c>
      <c r="F11" s="12"/>
      <c r="G11" s="12"/>
      <c r="H11" s="12">
        <v>1</v>
      </c>
      <c r="I11" s="15">
        <v>1</v>
      </c>
      <c r="J11" s="13">
        <f t="shared" si="0"/>
        <v>3</v>
      </c>
    </row>
    <row r="12" spans="1:10" x14ac:dyDescent="0.2">
      <c r="A12" s="8" t="s">
        <v>22</v>
      </c>
      <c r="B12" s="9">
        <v>2062.8999999999996</v>
      </c>
      <c r="C12" s="10">
        <f t="shared" si="1"/>
        <v>2.5786249999999997</v>
      </c>
      <c r="D12" s="11">
        <v>2</v>
      </c>
      <c r="E12" s="12"/>
      <c r="F12" s="12">
        <v>1</v>
      </c>
      <c r="G12" s="12">
        <v>1</v>
      </c>
      <c r="H12" s="12"/>
      <c r="I12" s="12"/>
      <c r="J12" s="13">
        <f t="shared" si="0"/>
        <v>2</v>
      </c>
    </row>
    <row r="13" spans="1:10" x14ac:dyDescent="0.2">
      <c r="A13" s="8" t="s">
        <v>23</v>
      </c>
      <c r="B13" s="9">
        <v>2530.9</v>
      </c>
      <c r="C13" s="10">
        <f t="shared" si="1"/>
        <v>3.1636250000000001</v>
      </c>
      <c r="D13" s="11">
        <v>3</v>
      </c>
      <c r="E13" s="12">
        <v>1</v>
      </c>
      <c r="F13" s="12"/>
      <c r="G13" s="12">
        <v>1</v>
      </c>
      <c r="H13" s="12">
        <v>1</v>
      </c>
      <c r="I13" s="12"/>
      <c r="J13" s="13">
        <f t="shared" si="0"/>
        <v>3</v>
      </c>
    </row>
    <row r="14" spans="1:10" x14ac:dyDescent="0.2">
      <c r="A14" s="8" t="s">
        <v>24</v>
      </c>
      <c r="B14" s="9">
        <v>2443.2780000000002</v>
      </c>
      <c r="C14" s="10">
        <f t="shared" si="1"/>
        <v>3.0540975000000001</v>
      </c>
      <c r="D14" s="11">
        <v>2</v>
      </c>
      <c r="E14" s="12"/>
      <c r="F14" s="12">
        <v>1</v>
      </c>
      <c r="G14" s="12">
        <v>1</v>
      </c>
      <c r="H14" s="12"/>
      <c r="I14" s="12"/>
      <c r="J14" s="13">
        <f t="shared" si="0"/>
        <v>2</v>
      </c>
    </row>
    <row r="15" spans="1:10" x14ac:dyDescent="0.2">
      <c r="A15" s="8" t="s">
        <v>25</v>
      </c>
      <c r="B15" s="9">
        <v>2632.7000000000003</v>
      </c>
      <c r="C15" s="10">
        <f t="shared" si="1"/>
        <v>3.2908750000000002</v>
      </c>
      <c r="D15" s="14">
        <v>2</v>
      </c>
      <c r="E15" s="12"/>
      <c r="F15" s="12">
        <v>1</v>
      </c>
      <c r="G15" s="12">
        <v>1</v>
      </c>
      <c r="H15" s="12"/>
      <c r="I15" s="12"/>
      <c r="J15" s="13">
        <f t="shared" si="0"/>
        <v>2</v>
      </c>
    </row>
    <row r="16" spans="1:10" x14ac:dyDescent="0.2">
      <c r="A16" s="8" t="s">
        <v>26</v>
      </c>
      <c r="B16" s="9">
        <v>5529.4</v>
      </c>
      <c r="C16" s="10">
        <f t="shared" si="1"/>
        <v>6.9117499999999996</v>
      </c>
      <c r="D16" s="14">
        <v>5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3">
        <f t="shared" si="0"/>
        <v>5</v>
      </c>
    </row>
    <row r="17" spans="1:19" x14ac:dyDescent="0.2">
      <c r="A17" s="8" t="s">
        <v>27</v>
      </c>
      <c r="B17" s="9">
        <v>13796.9</v>
      </c>
      <c r="C17" s="10">
        <f t="shared" si="1"/>
        <v>17.246124999999999</v>
      </c>
      <c r="D17" s="14">
        <v>4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3">
        <f t="shared" si="0"/>
        <v>5</v>
      </c>
    </row>
    <row r="18" spans="1:19" x14ac:dyDescent="0.2">
      <c r="A18" s="8" t="s">
        <v>28</v>
      </c>
      <c r="B18" s="9">
        <v>2035.8</v>
      </c>
      <c r="C18" s="10">
        <f t="shared" si="1"/>
        <v>2.5447500000000001</v>
      </c>
      <c r="D18" s="11">
        <v>2</v>
      </c>
      <c r="E18" s="12"/>
      <c r="F18" s="12">
        <v>1</v>
      </c>
      <c r="G18" s="12">
        <v>1</v>
      </c>
      <c r="H18" s="12"/>
      <c r="I18" s="12"/>
      <c r="J18" s="13">
        <f t="shared" si="0"/>
        <v>2</v>
      </c>
    </row>
    <row r="19" spans="1:19" x14ac:dyDescent="0.2">
      <c r="A19" s="8" t="s">
        <v>29</v>
      </c>
      <c r="B19" s="9">
        <v>2215.3999999999996</v>
      </c>
      <c r="C19" s="10">
        <f t="shared" si="1"/>
        <v>2.7692499999999995</v>
      </c>
      <c r="D19" s="11">
        <v>2</v>
      </c>
      <c r="E19" s="12"/>
      <c r="F19" s="12">
        <v>1</v>
      </c>
      <c r="G19" s="12"/>
      <c r="H19" s="12"/>
      <c r="I19" s="15">
        <v>1</v>
      </c>
      <c r="J19" s="13">
        <f t="shared" si="0"/>
        <v>2</v>
      </c>
    </row>
    <row r="20" spans="1:19" x14ac:dyDescent="0.2">
      <c r="A20" s="8" t="s">
        <v>30</v>
      </c>
      <c r="B20" s="9">
        <v>2077.1999999999998</v>
      </c>
      <c r="C20" s="10">
        <f t="shared" si="1"/>
        <v>2.5964999999999998</v>
      </c>
      <c r="D20" s="11">
        <v>2</v>
      </c>
      <c r="E20" s="12"/>
      <c r="F20" s="12">
        <v>1</v>
      </c>
      <c r="G20" s="12">
        <v>1</v>
      </c>
      <c r="H20" s="12"/>
      <c r="I20" s="12"/>
      <c r="J20" s="13">
        <f t="shared" si="0"/>
        <v>2</v>
      </c>
    </row>
    <row r="21" spans="1:19" x14ac:dyDescent="0.2">
      <c r="A21" s="8" t="s">
        <v>31</v>
      </c>
      <c r="B21" s="9">
        <v>4126.7999999999993</v>
      </c>
      <c r="C21" s="10">
        <f t="shared" si="1"/>
        <v>5.1584999999999992</v>
      </c>
      <c r="D21" s="14">
        <v>2</v>
      </c>
      <c r="E21" s="12">
        <v>1</v>
      </c>
      <c r="F21" s="12"/>
      <c r="G21" s="12"/>
      <c r="H21" s="12">
        <v>1</v>
      </c>
      <c r="I21" s="12"/>
      <c r="J21" s="13">
        <f t="shared" si="0"/>
        <v>2</v>
      </c>
    </row>
    <row r="22" spans="1:19" x14ac:dyDescent="0.2">
      <c r="A22" s="8" t="s">
        <v>32</v>
      </c>
      <c r="B22" s="9">
        <v>1345</v>
      </c>
      <c r="C22" s="10">
        <f t="shared" si="1"/>
        <v>1.6812499999999999</v>
      </c>
      <c r="D22" s="14">
        <v>1</v>
      </c>
      <c r="E22" s="16"/>
      <c r="F22" s="12">
        <v>1</v>
      </c>
      <c r="G22" s="12"/>
      <c r="H22" s="12"/>
      <c r="I22" s="12"/>
      <c r="J22" s="13">
        <f t="shared" si="0"/>
        <v>1</v>
      </c>
    </row>
    <row r="23" spans="1:19" x14ac:dyDescent="0.2">
      <c r="A23" s="17" t="s">
        <v>33</v>
      </c>
      <c r="B23" s="9">
        <v>2111.5</v>
      </c>
      <c r="C23" s="10">
        <f t="shared" si="1"/>
        <v>2.6393749999999998</v>
      </c>
      <c r="D23" s="18">
        <v>2</v>
      </c>
      <c r="E23" s="19">
        <v>1</v>
      </c>
      <c r="F23" s="19"/>
      <c r="G23" s="19"/>
      <c r="H23" s="19"/>
      <c r="I23" s="15">
        <v>1</v>
      </c>
      <c r="J23" s="13">
        <f t="shared" si="0"/>
        <v>2</v>
      </c>
    </row>
    <row r="24" spans="1:19" x14ac:dyDescent="0.2">
      <c r="A24" s="20" t="s">
        <v>34</v>
      </c>
      <c r="B24" s="9">
        <v>2454.8999999999996</v>
      </c>
      <c r="C24" s="10">
        <f t="shared" si="1"/>
        <v>3.0686249999999995</v>
      </c>
      <c r="D24" s="21">
        <v>2</v>
      </c>
      <c r="E24" s="22">
        <v>1</v>
      </c>
      <c r="F24" s="22"/>
      <c r="G24" s="22"/>
      <c r="H24" s="22">
        <v>1</v>
      </c>
      <c r="I24" s="15"/>
      <c r="J24" s="13">
        <f t="shared" si="0"/>
        <v>2</v>
      </c>
    </row>
    <row r="25" spans="1:19" x14ac:dyDescent="0.2">
      <c r="A25" s="20" t="s">
        <v>35</v>
      </c>
      <c r="B25" s="9">
        <v>2349.0000000000005</v>
      </c>
      <c r="C25" s="10">
        <f t="shared" si="1"/>
        <v>2.9362500000000007</v>
      </c>
      <c r="D25" s="23">
        <v>1</v>
      </c>
      <c r="E25" s="22">
        <v>1</v>
      </c>
      <c r="F25" s="22"/>
      <c r="G25" s="22"/>
      <c r="H25" s="22">
        <v>1</v>
      </c>
      <c r="I25" s="22"/>
      <c r="J25" s="13">
        <f t="shared" si="0"/>
        <v>2</v>
      </c>
    </row>
    <row r="26" spans="1:19" x14ac:dyDescent="0.2">
      <c r="A26" s="20" t="s">
        <v>36</v>
      </c>
      <c r="B26" s="24"/>
      <c r="C26" s="24"/>
      <c r="D26" s="25">
        <v>33</v>
      </c>
      <c r="E26" s="26">
        <f>+F32-E27</f>
        <v>7.4600000000000009</v>
      </c>
      <c r="F26" s="26">
        <f>+F33-F27</f>
        <v>3.6000000000000014</v>
      </c>
      <c r="G26" s="26">
        <f>+F34-G27</f>
        <v>2.6000000000000014</v>
      </c>
      <c r="H26" s="26">
        <f>+F35-H27</f>
        <v>6.6700000000000017</v>
      </c>
      <c r="I26" s="26">
        <f>+F36-I27</f>
        <v>8.6700000000000017</v>
      </c>
      <c r="J26" s="13">
        <f t="shared" si="0"/>
        <v>29.000000000000007</v>
      </c>
    </row>
    <row r="27" spans="1:19" x14ac:dyDescent="0.2">
      <c r="A27" s="17" t="s">
        <v>37</v>
      </c>
      <c r="B27" s="27">
        <f>SUM(B3:B26)</f>
        <v>74475.077999999994</v>
      </c>
      <c r="C27" s="27">
        <f>SUM(C3:C25)</f>
        <v>93.09384750000001</v>
      </c>
      <c r="D27" s="28">
        <f>SUM(D3:D25)</f>
        <v>60</v>
      </c>
      <c r="E27" s="29">
        <f>SUM(E3:E25)</f>
        <v>13</v>
      </c>
      <c r="F27" s="29">
        <f t="shared" ref="F27:I27" si="2">SUM(F3:F25)</f>
        <v>15</v>
      </c>
      <c r="G27" s="29">
        <f t="shared" si="2"/>
        <v>16</v>
      </c>
      <c r="H27" s="29">
        <f t="shared" si="2"/>
        <v>11</v>
      </c>
      <c r="I27" s="29">
        <f t="shared" si="2"/>
        <v>9</v>
      </c>
      <c r="J27" s="13">
        <f t="shared" ref="J27" si="3">SUM(J3:J26)</f>
        <v>93</v>
      </c>
    </row>
    <row r="28" spans="1:19" x14ac:dyDescent="0.2">
      <c r="A28" s="30" t="s">
        <v>38</v>
      </c>
      <c r="B28" s="30"/>
      <c r="C28" s="30"/>
      <c r="D28" s="31">
        <f>SUM(E28:I28)</f>
        <v>93.000000000000014</v>
      </c>
      <c r="E28" s="32">
        <f>+F32</f>
        <v>20.46</v>
      </c>
      <c r="F28" s="32">
        <f>+F33</f>
        <v>18.600000000000001</v>
      </c>
      <c r="G28" s="32">
        <f>+F34</f>
        <v>18.600000000000001</v>
      </c>
      <c r="H28" s="32">
        <f>+F35</f>
        <v>17.670000000000002</v>
      </c>
      <c r="I28" s="32">
        <f>+F36</f>
        <v>17.670000000000002</v>
      </c>
    </row>
    <row r="29" spans="1:19" x14ac:dyDescent="0.2">
      <c r="A29" s="33" t="s">
        <v>39</v>
      </c>
      <c r="D29">
        <f>+D27</f>
        <v>60</v>
      </c>
      <c r="E29" s="34">
        <f>+$D$29*D32</f>
        <v>13.2</v>
      </c>
      <c r="F29" s="34">
        <f>+$D$29*D33</f>
        <v>12</v>
      </c>
      <c r="G29" s="34">
        <f>+$D$29*D34</f>
        <v>12</v>
      </c>
      <c r="H29" s="34">
        <f>+$D$29*D35</f>
        <v>11.4</v>
      </c>
      <c r="I29" s="34">
        <f>+$D$29*D36</f>
        <v>11.4</v>
      </c>
    </row>
    <row r="30" spans="1:19" ht="13.5" thickBot="1" x14ac:dyDescent="0.25"/>
    <row r="31" spans="1:19" ht="15.75" x14ac:dyDescent="0.25">
      <c r="A31" s="35" t="s">
        <v>40</v>
      </c>
      <c r="B31" s="36"/>
      <c r="C31" s="36"/>
      <c r="D31" s="37" t="s">
        <v>41</v>
      </c>
      <c r="E31" t="s">
        <v>42</v>
      </c>
      <c r="F31" s="37" t="s">
        <v>43</v>
      </c>
      <c r="G31" s="37" t="s">
        <v>44</v>
      </c>
      <c r="H31" s="38"/>
      <c r="L31" s="35" t="s">
        <v>40</v>
      </c>
      <c r="M31" s="36"/>
      <c r="N31" s="36"/>
      <c r="O31" s="39"/>
      <c r="P31" s="36" t="s">
        <v>41</v>
      </c>
      <c r="Q31" s="36" t="s">
        <v>43</v>
      </c>
      <c r="R31" s="36" t="s">
        <v>44</v>
      </c>
      <c r="S31" s="40"/>
    </row>
    <row r="32" spans="1:19" ht="15.75" x14ac:dyDescent="0.25">
      <c r="A32" s="41" t="s">
        <v>45</v>
      </c>
      <c r="B32" s="42"/>
      <c r="C32" s="42"/>
      <c r="D32" s="43">
        <v>0.22</v>
      </c>
      <c r="E32" s="42">
        <v>22</v>
      </c>
      <c r="F32" s="34">
        <f>+$E$37/100*E32</f>
        <v>20.46</v>
      </c>
      <c r="G32" s="34">
        <f>+F32*5</f>
        <v>102.30000000000001</v>
      </c>
      <c r="H32" s="44"/>
      <c r="L32" s="41" t="s">
        <v>45</v>
      </c>
      <c r="M32" s="42"/>
      <c r="N32" s="42"/>
      <c r="O32" s="45">
        <v>0.22</v>
      </c>
      <c r="P32" s="42">
        <v>22</v>
      </c>
      <c r="Q32" s="46">
        <f>+$E$37/100*P32</f>
        <v>20.46</v>
      </c>
      <c r="R32" s="46">
        <f>+Q32*5</f>
        <v>102.30000000000001</v>
      </c>
      <c r="S32" s="44"/>
    </row>
    <row r="33" spans="1:19" ht="15.75" x14ac:dyDescent="0.25">
      <c r="A33" s="41" t="s">
        <v>46</v>
      </c>
      <c r="B33" s="42"/>
      <c r="C33" s="42"/>
      <c r="D33" s="43">
        <v>0.2</v>
      </c>
      <c r="E33" s="42">
        <v>20</v>
      </c>
      <c r="F33" s="34">
        <f>+$E$37/100*E33</f>
        <v>18.600000000000001</v>
      </c>
      <c r="G33" s="34">
        <f>+F33*5</f>
        <v>93</v>
      </c>
      <c r="H33" s="47"/>
      <c r="J33" s="42"/>
      <c r="L33" s="41" t="s">
        <v>46</v>
      </c>
      <c r="M33" s="42"/>
      <c r="N33" s="42"/>
      <c r="O33" s="45">
        <v>0.2</v>
      </c>
      <c r="P33" s="42">
        <v>20</v>
      </c>
      <c r="Q33" s="46">
        <f>+$E$37/100*P33</f>
        <v>18.600000000000001</v>
      </c>
      <c r="R33" s="46">
        <f>+Q33*5</f>
        <v>93</v>
      </c>
      <c r="S33" s="48"/>
    </row>
    <row r="34" spans="1:19" ht="15.75" x14ac:dyDescent="0.25">
      <c r="A34" s="41" t="s">
        <v>47</v>
      </c>
      <c r="B34" s="42"/>
      <c r="C34" s="42"/>
      <c r="D34" s="43">
        <v>0.2</v>
      </c>
      <c r="E34" s="42">
        <v>20</v>
      </c>
      <c r="F34" s="34">
        <f>+$E$37/100*E34</f>
        <v>18.600000000000001</v>
      </c>
      <c r="G34" s="34">
        <f>+F34*5</f>
        <v>93</v>
      </c>
      <c r="H34" s="47"/>
      <c r="I34" s="42"/>
      <c r="L34" s="41" t="s">
        <v>47</v>
      </c>
      <c r="M34" s="42"/>
      <c r="N34" s="42"/>
      <c r="O34" s="45">
        <v>0.2</v>
      </c>
      <c r="P34" s="42">
        <v>20</v>
      </c>
      <c r="Q34" s="46">
        <f>+$E$37/100*P34</f>
        <v>18.600000000000001</v>
      </c>
      <c r="R34" s="46">
        <f>+Q34*5</f>
        <v>93</v>
      </c>
      <c r="S34" s="48"/>
    </row>
    <row r="35" spans="1:19" ht="15.75" x14ac:dyDescent="0.25">
      <c r="A35" s="41" t="s">
        <v>48</v>
      </c>
      <c r="B35" s="42"/>
      <c r="C35" s="42"/>
      <c r="D35" s="43">
        <v>0.19</v>
      </c>
      <c r="E35" s="42">
        <v>19</v>
      </c>
      <c r="F35" s="34">
        <f>+$E$37/100*E35</f>
        <v>17.670000000000002</v>
      </c>
      <c r="G35" s="34">
        <f>+F35*5</f>
        <v>88.350000000000009</v>
      </c>
      <c r="H35" s="47"/>
      <c r="L35" s="41" t="s">
        <v>48</v>
      </c>
      <c r="M35" s="42"/>
      <c r="N35" s="42"/>
      <c r="O35" s="45">
        <v>0.19</v>
      </c>
      <c r="P35" s="42">
        <v>19</v>
      </c>
      <c r="Q35" s="46">
        <f>+$E$37/100*P35</f>
        <v>17.670000000000002</v>
      </c>
      <c r="R35" s="46">
        <f>+Q35*5</f>
        <v>88.350000000000009</v>
      </c>
      <c r="S35" s="48"/>
    </row>
    <row r="36" spans="1:19" ht="16.5" thickBot="1" x14ac:dyDescent="0.3">
      <c r="A36" s="49" t="s">
        <v>49</v>
      </c>
      <c r="B36" s="50"/>
      <c r="C36" s="50"/>
      <c r="D36" s="51">
        <v>0.19</v>
      </c>
      <c r="E36" s="52">
        <v>19</v>
      </c>
      <c r="F36" s="53">
        <f>+$E$37/100*E36</f>
        <v>17.670000000000002</v>
      </c>
      <c r="G36" s="53">
        <f>+F36*5</f>
        <v>88.350000000000009</v>
      </c>
      <c r="H36" s="54"/>
      <c r="L36" s="49" t="s">
        <v>50</v>
      </c>
      <c r="M36" s="50"/>
      <c r="N36" s="50"/>
      <c r="O36" s="55">
        <v>0.19</v>
      </c>
      <c r="P36" s="52">
        <v>19</v>
      </c>
      <c r="Q36" s="56">
        <f>+$E$37/100*P36</f>
        <v>17.670000000000002</v>
      </c>
      <c r="R36" s="56">
        <f>+Q36*5</f>
        <v>88.350000000000009</v>
      </c>
      <c r="S36" s="54"/>
    </row>
    <row r="37" spans="1:19" ht="15.75" x14ac:dyDescent="0.25">
      <c r="A37" s="42"/>
      <c r="B37" s="42"/>
      <c r="C37" s="42"/>
      <c r="D37" s="34"/>
      <c r="E37" s="57">
        <v>93</v>
      </c>
      <c r="F37">
        <f>SUM(F32:F36)</f>
        <v>93.000000000000014</v>
      </c>
      <c r="G37">
        <f>SUM(G32:G36)</f>
        <v>465.00000000000006</v>
      </c>
      <c r="H37" s="57"/>
      <c r="L37" s="20"/>
      <c r="M37" s="20"/>
      <c r="N37" s="20"/>
      <c r="O37" s="58"/>
      <c r="P37" s="42">
        <f>SUM(P32:P36)</f>
        <v>100</v>
      </c>
      <c r="Q37" s="58">
        <f>SUM(Q32:Q36)</f>
        <v>93.000000000000014</v>
      </c>
      <c r="R37" s="58">
        <f>SUM(R32:R36)</f>
        <v>465.00000000000006</v>
      </c>
      <c r="S37" s="58"/>
    </row>
    <row r="38" spans="1:19" x14ac:dyDescent="0.2">
      <c r="A38" s="20"/>
      <c r="B38" s="20"/>
      <c r="C38" s="20"/>
      <c r="E38" t="str">
        <f>+E1</f>
        <v xml:space="preserve">Kalv </v>
      </c>
      <c r="F38" t="str">
        <f>+F1</f>
        <v>1 ½ år,</v>
      </c>
      <c r="G38" t="str">
        <f>+G1</f>
        <v xml:space="preserve">1 ½ år gamle </v>
      </c>
      <c r="H38" t="str">
        <f>+H1</f>
        <v>Eldre hodyr</v>
      </c>
      <c r="I38" t="str">
        <f>+I1</f>
        <v>Eldre hanndyr</v>
      </c>
    </row>
    <row r="39" spans="1:19" ht="15.75" x14ac:dyDescent="0.25">
      <c r="B39" s="59">
        <v>2021</v>
      </c>
      <c r="C39" s="59"/>
      <c r="D39" s="59"/>
      <c r="E39" s="60"/>
      <c r="F39" s="60"/>
      <c r="G39" s="60"/>
      <c r="H39" s="60"/>
      <c r="I39" s="60"/>
      <c r="J39" s="60">
        <f>SUM(E39:I39)</f>
        <v>0</v>
      </c>
      <c r="L39" s="42" t="s">
        <v>51</v>
      </c>
      <c r="N39" s="61">
        <f>+B27/800</f>
        <v>93.093847499999995</v>
      </c>
    </row>
    <row r="40" spans="1:19" x14ac:dyDescent="0.2">
      <c r="B40" s="59">
        <v>2022</v>
      </c>
      <c r="C40" s="59"/>
      <c r="D40" s="59"/>
      <c r="E40" s="60"/>
      <c r="F40" s="60"/>
      <c r="G40" s="60"/>
      <c r="H40" s="60"/>
      <c r="I40" s="60"/>
      <c r="J40" s="60">
        <f>SUM(E40:I40)</f>
        <v>0</v>
      </c>
    </row>
    <row r="41" spans="1:19" x14ac:dyDescent="0.2">
      <c r="B41" s="59">
        <v>2023</v>
      </c>
      <c r="C41" s="59"/>
      <c r="D41" s="59"/>
      <c r="E41" s="60"/>
      <c r="F41" s="60"/>
      <c r="G41" s="60"/>
      <c r="H41" s="60"/>
      <c r="I41" s="60"/>
      <c r="J41" s="60">
        <f>SUM(E41:I41)</f>
        <v>0</v>
      </c>
    </row>
    <row r="42" spans="1:19" x14ac:dyDescent="0.2">
      <c r="B42" s="59">
        <v>2024</v>
      </c>
      <c r="C42" s="59"/>
      <c r="D42" s="59"/>
      <c r="E42" s="60"/>
      <c r="F42" s="60"/>
      <c r="G42" s="60"/>
      <c r="H42" s="60"/>
      <c r="I42" s="60"/>
      <c r="J42" s="60">
        <f>SUM(E42:I42)</f>
        <v>0</v>
      </c>
    </row>
    <row r="43" spans="1:19" x14ac:dyDescent="0.2">
      <c r="B43" s="59">
        <v>2025</v>
      </c>
      <c r="C43" s="59"/>
      <c r="D43" s="59"/>
      <c r="E43" s="59"/>
      <c r="F43" s="59"/>
      <c r="G43" s="59"/>
      <c r="H43" s="59"/>
      <c r="I43" s="59"/>
      <c r="J43" s="59"/>
    </row>
    <row r="44" spans="1:19" x14ac:dyDescent="0.2">
      <c r="B44" s="59"/>
      <c r="C44" s="59"/>
      <c r="D44" s="59"/>
      <c r="E44" s="59">
        <f t="shared" ref="E44:J44" si="4">SUM(E39:E43)</f>
        <v>0</v>
      </c>
      <c r="F44" s="59">
        <f t="shared" si="4"/>
        <v>0</v>
      </c>
      <c r="G44" s="59">
        <f t="shared" si="4"/>
        <v>0</v>
      </c>
      <c r="H44" s="59">
        <f t="shared" si="4"/>
        <v>0</v>
      </c>
      <c r="I44" s="59">
        <f t="shared" si="4"/>
        <v>0</v>
      </c>
      <c r="J44" s="59">
        <f t="shared" si="4"/>
        <v>0</v>
      </c>
    </row>
    <row r="45" spans="1:19" x14ac:dyDescent="0.2">
      <c r="B45" s="59" t="s">
        <v>52</v>
      </c>
      <c r="C45" s="59"/>
      <c r="D45" s="59"/>
      <c r="E45" s="62" t="e">
        <f>+E44/$J$44</f>
        <v>#DIV/0!</v>
      </c>
      <c r="F45" s="62" t="e">
        <f>+F44/$J$44</f>
        <v>#DIV/0!</v>
      </c>
      <c r="G45" s="62" t="e">
        <f>+G44/$J$44</f>
        <v>#DIV/0!</v>
      </c>
      <c r="H45" s="62" t="e">
        <f>+H44/$J$44</f>
        <v>#DIV/0!</v>
      </c>
      <c r="I45" s="62" t="e">
        <f>+I44/$J$44</f>
        <v>#DIV/0!</v>
      </c>
      <c r="J45" s="59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2021-08-25T17:58:40Z</dcterms:created>
  <dcterms:modified xsi:type="dcterms:W3CDTF">2021-08-25T18:01:57Z</dcterms:modified>
</cp:coreProperties>
</file>